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nstrutora B C\Desktop\GEOVANE ESTAGIARIO\PROJETOS\OBRAS 2019\VALBERTO\PROJETO E ORÇAMENTO\"/>
    </mc:Choice>
  </mc:AlternateContent>
  <bookViews>
    <workbookView xWindow="0" yWindow="0" windowWidth="14370" windowHeight="7425"/>
  </bookViews>
  <sheets>
    <sheet name="Planilha1" sheetId="1" r:id="rId1"/>
  </sheets>
  <definedNames>
    <definedName name="_xlnm.Print_Titles" localSheetId="0">Planilha1!$6:$6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78" i="1"/>
  <c r="D64" i="1" l="1"/>
  <c r="E64" i="1" s="1"/>
  <c r="H64" i="1"/>
  <c r="J64" i="1"/>
  <c r="D65" i="1"/>
  <c r="K65" i="1" s="1"/>
  <c r="H65" i="1"/>
  <c r="J65" i="1"/>
  <c r="D60" i="1"/>
  <c r="D61" i="1"/>
  <c r="D62" i="1"/>
  <c r="D63" i="1"/>
  <c r="D67" i="1"/>
  <c r="D68" i="1"/>
  <c r="D69" i="1"/>
  <c r="D70" i="1"/>
  <c r="D71" i="1"/>
  <c r="D72" i="1"/>
  <c r="D73" i="1"/>
  <c r="D59" i="1"/>
  <c r="D49" i="1"/>
  <c r="E49" i="1" s="1"/>
  <c r="D44" i="1"/>
  <c r="E44" i="1" s="1"/>
  <c r="D45" i="1"/>
  <c r="K45" i="1" s="1"/>
  <c r="D46" i="1"/>
  <c r="E46" i="1" s="1"/>
  <c r="D47" i="1"/>
  <c r="K47" i="1" s="1"/>
  <c r="D50" i="1"/>
  <c r="E50" i="1" s="1"/>
  <c r="D51" i="1"/>
  <c r="K51" i="1" s="1"/>
  <c r="D52" i="1"/>
  <c r="E52" i="1" s="1"/>
  <c r="D53" i="1"/>
  <c r="K53" i="1" s="1"/>
  <c r="D54" i="1"/>
  <c r="E54" i="1" s="1"/>
  <c r="D55" i="1"/>
  <c r="K55" i="1" s="1"/>
  <c r="D43" i="1"/>
  <c r="H55" i="1"/>
  <c r="J55" i="1"/>
  <c r="J54" i="1"/>
  <c r="H54" i="1"/>
  <c r="J53" i="1"/>
  <c r="H53" i="1"/>
  <c r="J52" i="1"/>
  <c r="H52" i="1"/>
  <c r="J51" i="1"/>
  <c r="H51" i="1"/>
  <c r="J50" i="1"/>
  <c r="H50" i="1"/>
  <c r="J49" i="1"/>
  <c r="H49" i="1"/>
  <c r="J47" i="1"/>
  <c r="H47" i="1"/>
  <c r="J46" i="1"/>
  <c r="H46" i="1"/>
  <c r="J45" i="1"/>
  <c r="H45" i="1"/>
  <c r="J44" i="1"/>
  <c r="H44" i="1"/>
  <c r="J43" i="1"/>
  <c r="H43" i="1"/>
  <c r="E43" i="1"/>
  <c r="D26" i="1"/>
  <c r="D27" i="1"/>
  <c r="D28" i="1"/>
  <c r="D29" i="1"/>
  <c r="D30" i="1"/>
  <c r="D31" i="1"/>
  <c r="D32" i="1"/>
  <c r="E32" i="1" s="1"/>
  <c r="D34" i="1"/>
  <c r="D35" i="1"/>
  <c r="D36" i="1"/>
  <c r="D37" i="1"/>
  <c r="D38" i="1"/>
  <c r="D39" i="1"/>
  <c r="E39" i="1" s="1"/>
  <c r="D25" i="1"/>
  <c r="H39" i="1"/>
  <c r="J39" i="1"/>
  <c r="H32" i="1"/>
  <c r="J32" i="1"/>
  <c r="E65" i="1" l="1"/>
  <c r="K64" i="1"/>
  <c r="E55" i="1"/>
  <c r="K43" i="1"/>
  <c r="L43" i="1" s="1"/>
  <c r="K49" i="1"/>
  <c r="E45" i="1"/>
  <c r="E47" i="1"/>
  <c r="E51" i="1"/>
  <c r="E53" i="1"/>
  <c r="K44" i="1"/>
  <c r="K46" i="1"/>
  <c r="K50" i="1"/>
  <c r="K52" i="1"/>
  <c r="K54" i="1"/>
  <c r="K32" i="1"/>
  <c r="K39" i="1"/>
  <c r="D18" i="1"/>
  <c r="E18" i="1" s="1"/>
  <c r="D19" i="1"/>
  <c r="E19" i="1" s="1"/>
  <c r="D20" i="1"/>
  <c r="E20" i="1" s="1"/>
  <c r="D21" i="1"/>
  <c r="E21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9" i="1"/>
  <c r="L49" i="1" l="1"/>
  <c r="L50" i="1" s="1"/>
  <c r="L51" i="1" s="1"/>
  <c r="L52" i="1" s="1"/>
  <c r="L53" i="1" s="1"/>
  <c r="L54" i="1" s="1"/>
  <c r="L55" i="1" s="1"/>
  <c r="L44" i="1"/>
  <c r="L45" i="1" s="1"/>
  <c r="L46" i="1" s="1"/>
  <c r="L47" i="1" s="1"/>
  <c r="H21" i="1"/>
  <c r="J21" i="1"/>
  <c r="E60" i="1" l="1"/>
  <c r="K67" i="1"/>
  <c r="K68" i="1"/>
  <c r="E59" i="1"/>
  <c r="K25" i="1"/>
  <c r="L25" i="1" s="1"/>
  <c r="K34" i="1"/>
  <c r="E26" i="1"/>
  <c r="D17" i="1"/>
  <c r="K9" i="1"/>
  <c r="L9" i="1" s="1"/>
  <c r="L34" i="1" l="1"/>
  <c r="E17" i="1"/>
  <c r="K17" i="1"/>
  <c r="L17" i="1" s="1"/>
  <c r="E68" i="1"/>
  <c r="E67" i="1"/>
  <c r="K60" i="1"/>
  <c r="E30" i="1"/>
  <c r="E29" i="1"/>
  <c r="E25" i="1"/>
  <c r="E28" i="1"/>
  <c r="E34" i="1"/>
  <c r="E31" i="1"/>
  <c r="E27" i="1"/>
  <c r="E70" i="1" l="1"/>
  <c r="K70" i="1"/>
  <c r="E63" i="1"/>
  <c r="K63" i="1"/>
  <c r="K61" i="1"/>
  <c r="E61" i="1"/>
  <c r="K62" i="1"/>
  <c r="E62" i="1"/>
  <c r="E35" i="1"/>
  <c r="K35" i="1"/>
  <c r="L35" i="1" s="1"/>
  <c r="J18" i="1"/>
  <c r="J19" i="1"/>
  <c r="J20" i="1"/>
  <c r="H18" i="1"/>
  <c r="H19" i="1"/>
  <c r="H20" i="1"/>
  <c r="K71" i="1" l="1"/>
  <c r="E71" i="1"/>
  <c r="E36" i="1"/>
  <c r="K36" i="1"/>
  <c r="L36" i="1" s="1"/>
  <c r="J69" i="1"/>
  <c r="H69" i="1"/>
  <c r="J68" i="1"/>
  <c r="H68" i="1"/>
  <c r="J67" i="1"/>
  <c r="H67" i="1"/>
  <c r="J63" i="1"/>
  <c r="H63" i="1"/>
  <c r="J62" i="1"/>
  <c r="H62" i="1"/>
  <c r="J61" i="1"/>
  <c r="H61" i="1"/>
  <c r="J60" i="1"/>
  <c r="H60" i="1"/>
  <c r="J59" i="1"/>
  <c r="H59" i="1"/>
  <c r="J38" i="1"/>
  <c r="H38" i="1"/>
  <c r="J37" i="1"/>
  <c r="H37" i="1"/>
  <c r="J36" i="1"/>
  <c r="H36" i="1"/>
  <c r="J35" i="1"/>
  <c r="H35" i="1"/>
  <c r="J34" i="1"/>
  <c r="H34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17" i="1"/>
  <c r="H17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K21" i="1" l="1"/>
  <c r="K72" i="1"/>
  <c r="E72" i="1"/>
  <c r="K37" i="1"/>
  <c r="L37" i="1" s="1"/>
  <c r="E37" i="1"/>
  <c r="K14" i="1"/>
  <c r="E9" i="1"/>
  <c r="K26" i="1"/>
  <c r="L26" i="1" s="1"/>
  <c r="K59" i="1"/>
  <c r="K10" i="1"/>
  <c r="L10" i="1" s="1"/>
  <c r="E73" i="1" l="1"/>
  <c r="K73" i="1"/>
  <c r="L59" i="1"/>
  <c r="L67" i="1" s="1"/>
  <c r="L68" i="1" s="1"/>
  <c r="K38" i="1"/>
  <c r="L38" i="1" s="1"/>
  <c r="L39" i="1" s="1"/>
  <c r="E38" i="1"/>
  <c r="K11" i="1"/>
  <c r="L11" i="1" s="1"/>
  <c r="K12" i="1"/>
  <c r="K28" i="1"/>
  <c r="L60" i="1" l="1"/>
  <c r="L61" i="1" s="1"/>
  <c r="L62" i="1" s="1"/>
  <c r="L63" i="1" s="1"/>
  <c r="L64" i="1" s="1"/>
  <c r="L65" i="1" s="1"/>
  <c r="E69" i="1"/>
  <c r="K69" i="1"/>
  <c r="K27" i="1"/>
  <c r="L27" i="1" s="1"/>
  <c r="L28" i="1" s="1"/>
  <c r="L12" i="1"/>
  <c r="K29" i="1"/>
  <c r="K13" i="1"/>
  <c r="L69" i="1" l="1"/>
  <c r="L70" i="1" s="1"/>
  <c r="L71" i="1" s="1"/>
  <c r="L72" i="1" s="1"/>
  <c r="L73" i="1" s="1"/>
  <c r="L13" i="1"/>
  <c r="L29" i="1"/>
  <c r="K30" i="1"/>
  <c r="K31" i="1"/>
  <c r="L30" i="1" l="1"/>
  <c r="L31" i="1" s="1"/>
  <c r="L32" i="1" s="1"/>
  <c r="L14" i="1"/>
  <c r="K15" i="1"/>
  <c r="L15" i="1" l="1"/>
  <c r="K18" i="1" l="1"/>
  <c r="L18" i="1" s="1"/>
  <c r="K19" i="1" l="1"/>
  <c r="L19" i="1" s="1"/>
  <c r="K20" i="1" l="1"/>
  <c r="L20" i="1" s="1"/>
  <c r="L21" i="1" s="1"/>
</calcChain>
</file>

<file path=xl/sharedStrings.xml><?xml version="1.0" encoding="utf-8"?>
<sst xmlns="http://schemas.openxmlformats.org/spreadsheetml/2006/main" count="79" uniqueCount="42">
  <si>
    <t xml:space="preserve">CÁLCULO DE QUEDA DE TENSÃO </t>
  </si>
  <si>
    <t xml:space="preserve">               (transformador ou aliment.)</t>
  </si>
  <si>
    <t xml:space="preserve"> DV%*100=[(Coef.Q.Ten.)*Prod.(A*K)]*100/DV</t>
  </si>
  <si>
    <t>Trecho</t>
  </si>
  <si>
    <t>Dist(km)</t>
  </si>
  <si>
    <t>Pot(W)</t>
  </si>
  <si>
    <t>Corr(A)</t>
  </si>
  <si>
    <t>Prod(A*km)</t>
  </si>
  <si>
    <t>Bit(mm2)</t>
  </si>
  <si>
    <t>C. Queda</t>
  </si>
  <si>
    <t>Cabos</t>
  </si>
  <si>
    <t>DV</t>
  </si>
  <si>
    <t>DV%*100</t>
  </si>
  <si>
    <t>TOTAL</t>
  </si>
  <si>
    <t>CIRCUITO 1</t>
  </si>
  <si>
    <t>B - C</t>
  </si>
  <si>
    <t>C - D</t>
  </si>
  <si>
    <t>D - E</t>
  </si>
  <si>
    <t>E - F</t>
  </si>
  <si>
    <t>F - G</t>
  </si>
  <si>
    <t>G - H</t>
  </si>
  <si>
    <t>H - I</t>
  </si>
  <si>
    <t>I - J</t>
  </si>
  <si>
    <t>CIRCUITO 2</t>
  </si>
  <si>
    <t>A - B</t>
  </si>
  <si>
    <t>J - K</t>
  </si>
  <si>
    <t>K - L</t>
  </si>
  <si>
    <t>L - M</t>
  </si>
  <si>
    <t>CIRCUITO 3</t>
  </si>
  <si>
    <t xml:space="preserve">PREPARADO POR  __________________ VISTO _______________ </t>
  </si>
  <si>
    <t>FOLHA 01/01</t>
  </si>
  <si>
    <t>M - N</t>
  </si>
  <si>
    <t>QD - A</t>
  </si>
  <si>
    <t>A - H</t>
  </si>
  <si>
    <r>
      <t xml:space="preserve">NÚMERO </t>
    </r>
    <r>
      <rPr>
        <sz val="10"/>
        <rFont val="Arial Narrow"/>
        <family val="2"/>
      </rPr>
      <t xml:space="preserve">                                      </t>
    </r>
    <r>
      <rPr>
        <b/>
        <sz val="10"/>
        <rFont val="Arial Narrow"/>
        <family val="2"/>
      </rPr>
      <t>PRIM.</t>
    </r>
    <r>
      <rPr>
        <sz val="10"/>
        <rFont val="Arial Narrow"/>
        <family val="2"/>
      </rPr>
      <t xml:space="preserve">   kV                      </t>
    </r>
    <r>
      <rPr>
        <b/>
        <sz val="10"/>
        <rFont val="Arial Narrow"/>
        <family val="2"/>
      </rPr>
      <t>SECUN</t>
    </r>
    <r>
      <rPr>
        <sz val="10"/>
        <rFont val="Arial Narrow"/>
        <family val="2"/>
      </rPr>
      <t xml:space="preserve"> . 220/127V             </t>
    </r>
    <r>
      <rPr>
        <b/>
        <sz val="10"/>
        <rFont val="Arial Narrow"/>
        <family val="2"/>
      </rPr>
      <t xml:space="preserve">FP.  </t>
    </r>
    <r>
      <rPr>
        <sz val="10"/>
        <rFont val="Arial Narrow"/>
        <family val="2"/>
      </rPr>
      <t>1,00</t>
    </r>
  </si>
  <si>
    <r>
      <t xml:space="preserve">NÚMERO </t>
    </r>
    <r>
      <rPr>
        <sz val="10"/>
        <rFont val="Arial Narrow"/>
        <family val="2"/>
      </rPr>
      <t xml:space="preserve">                                      </t>
    </r>
    <r>
      <rPr>
        <b/>
        <sz val="10"/>
        <rFont val="Arial Narrow"/>
        <family val="2"/>
      </rPr>
      <t>PRIM.</t>
    </r>
    <r>
      <rPr>
        <sz val="10"/>
        <rFont val="Arial Narrow"/>
        <family val="2"/>
      </rPr>
      <t xml:space="preserve">   kV                    </t>
    </r>
    <r>
      <rPr>
        <b/>
        <sz val="10"/>
        <rFont val="Arial Narrow"/>
        <family val="2"/>
      </rPr>
      <t>SECUN</t>
    </r>
    <r>
      <rPr>
        <sz val="10"/>
        <rFont val="Arial Narrow"/>
        <family val="2"/>
      </rPr>
      <t xml:space="preserve"> .  220/127V            </t>
    </r>
    <r>
      <rPr>
        <b/>
        <sz val="10"/>
        <rFont val="Arial Narrow"/>
        <family val="2"/>
      </rPr>
      <t xml:space="preserve">FP.  </t>
    </r>
    <r>
      <rPr>
        <sz val="10"/>
        <rFont val="Arial Narrow"/>
        <family val="2"/>
      </rPr>
      <t>1,00</t>
    </r>
  </si>
  <si>
    <t>A - I</t>
  </si>
  <si>
    <t>CIRCUITO 4</t>
  </si>
  <si>
    <t>A - F</t>
  </si>
  <si>
    <t>4,0mm²</t>
  </si>
  <si>
    <t>6,0mm²</t>
  </si>
  <si>
    <r>
      <t>OBRA:</t>
    </r>
    <r>
      <rPr>
        <sz val="10.199999999999999"/>
        <rFont val="Times New Roman"/>
        <family val="1"/>
      </rPr>
      <t xml:space="preserve"> Instalação de 52 Postes de Aço Galvamizado Telecônico com 09m de Altura com 2 Luminária de LED 100W, para Implantação do Sistema de Iluminação Pública do Tipo Ornamental no Canteiro Central da Av. São Sebastião, na Cidade de Prima Vera do Leste - MT.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</si>
</sst>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,000.00"/>
    <numFmt numFmtId="167" formatCode="000.00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199999999999999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6" fillId="2" borderId="1" xfId="0" applyFont="1" applyFill="1" applyBorder="1" applyAlignment="1"/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2" fillId="2" borderId="6" xfId="0" applyFont="1" applyFill="1" applyBorder="1" applyAlignment="1"/>
    <xf numFmtId="0" fontId="8" fillId="2" borderId="7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9" fillId="0" borderId="9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3" borderId="7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/>
    <xf numFmtId="0" fontId="2" fillId="0" borderId="6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166" fontId="0" fillId="0" borderId="9" xfId="0" applyNumberFormat="1" applyBorder="1"/>
    <xf numFmtId="167" fontId="0" fillId="0" borderId="9" xfId="0" applyNumberFormat="1" applyBorder="1"/>
    <xf numFmtId="0" fontId="0" fillId="0" borderId="0" xfId="0" applyFill="1"/>
    <xf numFmtId="165" fontId="12" fillId="0" borderId="0" xfId="0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center"/>
    </xf>
    <xf numFmtId="0" fontId="0" fillId="0" borderId="6" xfId="0" applyBorder="1"/>
    <xf numFmtId="0" fontId="2" fillId="4" borderId="1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4</xdr:row>
      <xdr:rowOff>0</xdr:rowOff>
    </xdr:from>
    <xdr:to>
      <xdr:col>7</xdr:col>
      <xdr:colOff>342900</xdr:colOff>
      <xdr:row>4</xdr:row>
      <xdr:rowOff>0</xdr:rowOff>
    </xdr:to>
    <xdr:sp macro="" textlink="">
      <xdr:nvSpPr>
        <xdr:cNvPr id="4" name="Text Box 35"/>
        <xdr:cNvSpPr txBox="1">
          <a:spLocks noChangeArrowheads="1"/>
        </xdr:cNvSpPr>
      </xdr:nvSpPr>
      <xdr:spPr bwMode="auto">
        <a:xfrm>
          <a:off x="3819525" y="15525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 Narrow"/>
            </a:rPr>
            <a:t>C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8</xdr:col>
      <xdr:colOff>333375</xdr:colOff>
      <xdr:row>4</xdr:row>
      <xdr:rowOff>0</xdr:rowOff>
    </xdr:from>
    <xdr:to>
      <xdr:col>8</xdr:col>
      <xdr:colOff>333375</xdr:colOff>
      <xdr:row>4</xdr:row>
      <xdr:rowOff>0</xdr:rowOff>
    </xdr:to>
    <xdr:sp macro="" textlink="">
      <xdr:nvSpPr>
        <xdr:cNvPr id="5" name="Text Box 56"/>
        <xdr:cNvSpPr txBox="1">
          <a:spLocks noChangeArrowheads="1"/>
        </xdr:cNvSpPr>
      </xdr:nvSpPr>
      <xdr:spPr bwMode="auto">
        <a:xfrm>
          <a:off x="4152900" y="15525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 Narrow"/>
            </a:rPr>
            <a:t>DR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tabSelected="1" zoomScale="90" zoomScaleNormal="9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7" max="7" width="8.7109375" customWidth="1"/>
    <col min="8" max="8" width="6" hidden="1" customWidth="1"/>
    <col min="9" max="9" width="5.85546875" customWidth="1"/>
    <col min="10" max="10" width="6" hidden="1" customWidth="1"/>
    <col min="14" max="14" width="14.140625" customWidth="1"/>
  </cols>
  <sheetData>
    <row r="1" spans="1:15" ht="18.75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5" ht="0.75" customHeight="1" x14ac:dyDescent="0.3">
      <c r="A2" s="1"/>
      <c r="B2" s="2"/>
      <c r="C2" s="2"/>
      <c r="D2" s="2"/>
      <c r="E2" s="2"/>
      <c r="F2" s="2"/>
      <c r="G2" s="2"/>
      <c r="H2" s="12"/>
      <c r="I2" s="2"/>
      <c r="J2" s="2"/>
      <c r="K2" s="2"/>
      <c r="L2" s="3"/>
    </row>
    <row r="3" spans="1:15" ht="88.5" customHeight="1" x14ac:dyDescent="0.25">
      <c r="A3" s="57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24"/>
    </row>
    <row r="4" spans="1:15" hidden="1" x14ac:dyDescent="0.25">
      <c r="A4" s="7"/>
      <c r="B4" s="8" t="s">
        <v>1</v>
      </c>
      <c r="C4" s="8"/>
      <c r="D4" s="9"/>
      <c r="E4" s="10"/>
      <c r="F4" s="10"/>
      <c r="G4" s="10"/>
      <c r="H4" s="10"/>
      <c r="I4" s="10"/>
      <c r="J4" s="10"/>
      <c r="K4" s="10"/>
      <c r="L4" s="11"/>
      <c r="O4" s="24"/>
    </row>
    <row r="5" spans="1:15" x14ac:dyDescent="0.25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O5" s="24"/>
    </row>
    <row r="6" spans="1:15" x14ac:dyDescent="0.2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/>
      <c r="K6" s="15" t="s">
        <v>12</v>
      </c>
      <c r="L6" s="15" t="s">
        <v>13</v>
      </c>
      <c r="O6" s="24"/>
    </row>
    <row r="7" spans="1:15" x14ac:dyDescent="0.25">
      <c r="A7" s="4" t="s">
        <v>34</v>
      </c>
      <c r="B7" s="5"/>
      <c r="C7" s="5"/>
      <c r="D7" s="5"/>
      <c r="E7" s="5"/>
      <c r="F7" s="5"/>
      <c r="G7" s="5"/>
      <c r="H7" s="12"/>
      <c r="I7" s="5"/>
      <c r="J7" s="5"/>
      <c r="K7" s="5"/>
      <c r="L7" s="6"/>
    </row>
    <row r="8" spans="1:15" x14ac:dyDescent="0.25">
      <c r="A8" s="59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5" x14ac:dyDescent="0.25">
      <c r="A9" s="41" t="s">
        <v>32</v>
      </c>
      <c r="B9" s="42">
        <v>2.3E-2</v>
      </c>
      <c r="C9" s="43">
        <v>2400</v>
      </c>
      <c r="D9" s="43">
        <f>C9/(1.732*0.95*I9)</f>
        <v>6.6300540349403851</v>
      </c>
      <c r="E9" s="43">
        <f t="shared" ref="E9:E15" si="0">B9*D9</f>
        <v>0.15249124280362886</v>
      </c>
      <c r="F9" s="39">
        <v>6</v>
      </c>
      <c r="G9" s="43">
        <v>5.25</v>
      </c>
      <c r="H9" s="44">
        <f t="shared" ref="H9:H15" si="1">B9*3000</f>
        <v>69</v>
      </c>
      <c r="I9" s="43">
        <v>220</v>
      </c>
      <c r="J9" s="43">
        <f t="shared" ref="J9:J15" si="2">B9*3000</f>
        <v>69</v>
      </c>
      <c r="K9" s="43">
        <f>(B9*D9*G9*100)/I9</f>
        <v>0.36389955669047797</v>
      </c>
      <c r="L9" s="45">
        <f>K9</f>
        <v>0.36389955669047797</v>
      </c>
      <c r="O9" s="24"/>
    </row>
    <row r="10" spans="1:15" x14ac:dyDescent="0.25">
      <c r="A10" s="46" t="s">
        <v>24</v>
      </c>
      <c r="B10" s="47">
        <v>3.2000000000000001E-2</v>
      </c>
      <c r="C10" s="48">
        <v>1200</v>
      </c>
      <c r="D10" s="48">
        <f t="shared" ref="D10:D15" si="3">C10/(1.732*0.95*I10)</f>
        <v>3.3150270174701926</v>
      </c>
      <c r="E10" s="48">
        <f t="shared" si="0"/>
        <v>0.10608086455904617</v>
      </c>
      <c r="F10" s="49">
        <v>4</v>
      </c>
      <c r="G10" s="48">
        <v>7.79</v>
      </c>
      <c r="H10" s="50">
        <f t="shared" si="1"/>
        <v>96</v>
      </c>
      <c r="I10" s="48">
        <v>220</v>
      </c>
      <c r="J10" s="48">
        <f t="shared" si="2"/>
        <v>96</v>
      </c>
      <c r="K10" s="48">
        <f t="shared" ref="K10:K15" si="4">(B10*D10*G10*100)/I10</f>
        <v>0.37562269768862255</v>
      </c>
      <c r="L10" s="51">
        <f>K10+L9</f>
        <v>0.73952225437910046</v>
      </c>
      <c r="O10" s="24"/>
    </row>
    <row r="11" spans="1:15" x14ac:dyDescent="0.25">
      <c r="A11" s="41" t="s">
        <v>15</v>
      </c>
      <c r="B11" s="42">
        <v>3.2000000000000001E-2</v>
      </c>
      <c r="C11" s="43">
        <v>1000</v>
      </c>
      <c r="D11" s="43">
        <f t="shared" si="3"/>
        <v>2.7625225145584937</v>
      </c>
      <c r="E11" s="43">
        <f t="shared" si="0"/>
        <v>8.8400720465871802E-2</v>
      </c>
      <c r="F11" s="39">
        <v>4</v>
      </c>
      <c r="G11" s="43">
        <v>7.79</v>
      </c>
      <c r="H11" s="44">
        <f t="shared" si="1"/>
        <v>96</v>
      </c>
      <c r="I11" s="43">
        <v>220</v>
      </c>
      <c r="J11" s="43">
        <f t="shared" si="2"/>
        <v>96</v>
      </c>
      <c r="K11" s="43">
        <f t="shared" si="4"/>
        <v>0.31301891474051879</v>
      </c>
      <c r="L11" s="45">
        <f t="shared" ref="L11:L20" si="5">K11+L10</f>
        <v>1.0525411691196194</v>
      </c>
      <c r="O11" s="24"/>
    </row>
    <row r="12" spans="1:15" x14ac:dyDescent="0.25">
      <c r="A12" s="46" t="s">
        <v>16</v>
      </c>
      <c r="B12" s="47">
        <v>3.2000000000000001E-2</v>
      </c>
      <c r="C12" s="48">
        <v>800</v>
      </c>
      <c r="D12" s="48">
        <f t="shared" si="3"/>
        <v>2.2100180116467949</v>
      </c>
      <c r="E12" s="48">
        <f t="shared" si="0"/>
        <v>7.0720576372697436E-2</v>
      </c>
      <c r="F12" s="49">
        <v>4</v>
      </c>
      <c r="G12" s="48">
        <v>7.79</v>
      </c>
      <c r="H12" s="50">
        <f t="shared" si="1"/>
        <v>96</v>
      </c>
      <c r="I12" s="48">
        <v>220</v>
      </c>
      <c r="J12" s="48">
        <f t="shared" si="2"/>
        <v>96</v>
      </c>
      <c r="K12" s="48">
        <f t="shared" si="4"/>
        <v>0.25041513179241498</v>
      </c>
      <c r="L12" s="51">
        <f t="shared" si="5"/>
        <v>1.3029563009120344</v>
      </c>
      <c r="O12" s="24"/>
    </row>
    <row r="13" spans="1:15" x14ac:dyDescent="0.25">
      <c r="A13" s="41" t="s">
        <v>17</v>
      </c>
      <c r="B13" s="42">
        <v>3.2000000000000001E-2</v>
      </c>
      <c r="C13" s="43">
        <v>600</v>
      </c>
      <c r="D13" s="43">
        <f t="shared" si="3"/>
        <v>1.6575135087350963</v>
      </c>
      <c r="E13" s="43">
        <f t="shared" si="0"/>
        <v>5.3040432279523084E-2</v>
      </c>
      <c r="F13" s="39">
        <v>4</v>
      </c>
      <c r="G13" s="43">
        <v>7.79</v>
      </c>
      <c r="H13" s="44">
        <f t="shared" si="1"/>
        <v>96</v>
      </c>
      <c r="I13" s="43">
        <v>220</v>
      </c>
      <c r="J13" s="43">
        <f t="shared" si="2"/>
        <v>96</v>
      </c>
      <c r="K13" s="43">
        <f t="shared" si="4"/>
        <v>0.18781134884431128</v>
      </c>
      <c r="L13" s="45">
        <f t="shared" si="5"/>
        <v>1.4907676497563456</v>
      </c>
    </row>
    <row r="14" spans="1:15" x14ac:dyDescent="0.25">
      <c r="A14" s="46" t="s">
        <v>18</v>
      </c>
      <c r="B14" s="47">
        <v>3.2000000000000001E-2</v>
      </c>
      <c r="C14" s="48">
        <v>400</v>
      </c>
      <c r="D14" s="48">
        <f t="shared" si="3"/>
        <v>1.1050090058233974</v>
      </c>
      <c r="E14" s="48">
        <f t="shared" si="0"/>
        <v>3.5360288186348718E-2</v>
      </c>
      <c r="F14" s="49">
        <v>4</v>
      </c>
      <c r="G14" s="48">
        <v>7.79</v>
      </c>
      <c r="H14" s="50">
        <f t="shared" si="1"/>
        <v>96</v>
      </c>
      <c r="I14" s="48">
        <v>220</v>
      </c>
      <c r="J14" s="48">
        <f t="shared" si="2"/>
        <v>96</v>
      </c>
      <c r="K14" s="48">
        <f>(B14*D14*G14*100)/I14</f>
        <v>0.12520756589620749</v>
      </c>
      <c r="L14" s="51">
        <f t="shared" si="5"/>
        <v>1.6159752156525531</v>
      </c>
    </row>
    <row r="15" spans="1:15" x14ac:dyDescent="0.25">
      <c r="A15" s="41" t="s">
        <v>19</v>
      </c>
      <c r="B15" s="42">
        <v>3.2000000000000001E-2</v>
      </c>
      <c r="C15" s="43">
        <v>200</v>
      </c>
      <c r="D15" s="43">
        <f t="shared" si="3"/>
        <v>0.55250450291169872</v>
      </c>
      <c r="E15" s="43">
        <f t="shared" si="0"/>
        <v>1.7680144093174359E-2</v>
      </c>
      <c r="F15" s="39">
        <v>4</v>
      </c>
      <c r="G15" s="43">
        <v>7.79</v>
      </c>
      <c r="H15" s="44">
        <f t="shared" si="1"/>
        <v>96</v>
      </c>
      <c r="I15" s="43">
        <v>220</v>
      </c>
      <c r="J15" s="43">
        <f t="shared" si="2"/>
        <v>96</v>
      </c>
      <c r="K15" s="43">
        <f t="shared" si="4"/>
        <v>6.2603782948103745E-2</v>
      </c>
      <c r="L15" s="45">
        <f>K15+L14</f>
        <v>1.6785789986006567</v>
      </c>
    </row>
    <row r="16" spans="1:15" x14ac:dyDescent="0.25">
      <c r="A16" s="46"/>
      <c r="B16" s="47"/>
      <c r="C16" s="48"/>
      <c r="D16" s="48"/>
      <c r="E16" s="48"/>
      <c r="F16" s="49"/>
      <c r="G16" s="48"/>
      <c r="H16" s="50"/>
      <c r="I16" s="48"/>
      <c r="J16" s="48"/>
      <c r="K16" s="48"/>
      <c r="L16" s="51"/>
    </row>
    <row r="17" spans="1:20" x14ac:dyDescent="0.25">
      <c r="A17" s="41" t="s">
        <v>33</v>
      </c>
      <c r="B17" s="42">
        <v>3.2000000000000001E-2</v>
      </c>
      <c r="C17" s="43">
        <v>1000</v>
      </c>
      <c r="D17" s="43">
        <f t="shared" ref="D17:D21" si="6">C17/(1.732*0.95*I17)</f>
        <v>2.7625225145584937</v>
      </c>
      <c r="E17" s="43">
        <f>B17*D17</f>
        <v>8.8400720465871802E-2</v>
      </c>
      <c r="F17" s="39">
        <v>4</v>
      </c>
      <c r="G17" s="43">
        <v>7.79</v>
      </c>
      <c r="H17" s="44">
        <f>B17*3000</f>
        <v>96</v>
      </c>
      <c r="I17" s="43">
        <v>220</v>
      </c>
      <c r="J17" s="43">
        <f>B17*3000</f>
        <v>96</v>
      </c>
      <c r="K17" s="43">
        <f>(B17*D17*G17*100)/I17</f>
        <v>0.31301891474051879</v>
      </c>
      <c r="L17" s="45">
        <f>K17+L9</f>
        <v>0.67691847143099682</v>
      </c>
      <c r="N17" s="31"/>
      <c r="O17" s="31"/>
      <c r="P17" s="31"/>
      <c r="Q17" s="31"/>
      <c r="R17" s="31"/>
      <c r="S17" s="31"/>
      <c r="T17" s="31"/>
    </row>
    <row r="18" spans="1:20" x14ac:dyDescent="0.25">
      <c r="A18" s="46" t="s">
        <v>21</v>
      </c>
      <c r="B18" s="47">
        <v>3.2000000000000001E-2</v>
      </c>
      <c r="C18" s="48">
        <v>800</v>
      </c>
      <c r="D18" s="48">
        <f t="shared" si="6"/>
        <v>2.2100180116467949</v>
      </c>
      <c r="E18" s="48">
        <f t="shared" ref="E18:E21" si="7">B18*D18</f>
        <v>7.0720576372697436E-2</v>
      </c>
      <c r="F18" s="49">
        <v>4</v>
      </c>
      <c r="G18" s="48">
        <v>7.79</v>
      </c>
      <c r="H18" s="50">
        <f t="shared" ref="H18:H21" si="8">B18*3000</f>
        <v>96</v>
      </c>
      <c r="I18" s="48">
        <v>220</v>
      </c>
      <c r="J18" s="48">
        <f t="shared" ref="J18:J21" si="9">B18*3000</f>
        <v>96</v>
      </c>
      <c r="K18" s="48">
        <f t="shared" ref="K18:K20" si="10">(B18*D18*G18*100)/I18</f>
        <v>0.25041513179241498</v>
      </c>
      <c r="L18" s="51">
        <f>K18+L17</f>
        <v>0.92733360322341185</v>
      </c>
      <c r="N18" s="33"/>
      <c r="O18" s="33"/>
      <c r="P18" s="33"/>
      <c r="Q18" s="33"/>
      <c r="R18" s="31"/>
      <c r="S18" s="31"/>
      <c r="T18" s="31"/>
    </row>
    <row r="19" spans="1:20" x14ac:dyDescent="0.25">
      <c r="A19" s="41" t="s">
        <v>22</v>
      </c>
      <c r="B19" s="42">
        <v>3.2000000000000001E-2</v>
      </c>
      <c r="C19" s="43">
        <v>600</v>
      </c>
      <c r="D19" s="43">
        <f t="shared" si="6"/>
        <v>1.6575135087350963</v>
      </c>
      <c r="E19" s="43">
        <f t="shared" si="7"/>
        <v>5.3040432279523084E-2</v>
      </c>
      <c r="F19" s="39">
        <v>4</v>
      </c>
      <c r="G19" s="43">
        <v>7.79</v>
      </c>
      <c r="H19" s="44">
        <f t="shared" si="8"/>
        <v>96</v>
      </c>
      <c r="I19" s="43">
        <v>220</v>
      </c>
      <c r="J19" s="43">
        <f t="shared" si="9"/>
        <v>96</v>
      </c>
      <c r="K19" s="43">
        <f t="shared" si="10"/>
        <v>0.18781134884431128</v>
      </c>
      <c r="L19" s="45">
        <f t="shared" si="5"/>
        <v>1.1151449520677232</v>
      </c>
      <c r="N19" s="34"/>
      <c r="O19" s="34"/>
      <c r="P19" s="34"/>
      <c r="Q19" s="31"/>
      <c r="R19" s="31"/>
      <c r="S19" s="31"/>
      <c r="T19" s="31"/>
    </row>
    <row r="20" spans="1:20" x14ac:dyDescent="0.25">
      <c r="A20" s="46" t="s">
        <v>25</v>
      </c>
      <c r="B20" s="47">
        <v>3.2000000000000001E-2</v>
      </c>
      <c r="C20" s="48">
        <v>400</v>
      </c>
      <c r="D20" s="48">
        <f t="shared" si="6"/>
        <v>1.1050090058233974</v>
      </c>
      <c r="E20" s="48">
        <f t="shared" si="7"/>
        <v>3.5360288186348718E-2</v>
      </c>
      <c r="F20" s="49">
        <v>4</v>
      </c>
      <c r="G20" s="48">
        <v>7.79</v>
      </c>
      <c r="H20" s="50">
        <f t="shared" si="8"/>
        <v>96</v>
      </c>
      <c r="I20" s="48">
        <v>220</v>
      </c>
      <c r="J20" s="48">
        <f t="shared" si="9"/>
        <v>96</v>
      </c>
      <c r="K20" s="48">
        <f t="shared" si="10"/>
        <v>0.12520756589620749</v>
      </c>
      <c r="L20" s="51">
        <f t="shared" si="5"/>
        <v>1.2403525179639308</v>
      </c>
      <c r="N20" s="34"/>
      <c r="O20" s="34"/>
      <c r="P20" s="34"/>
      <c r="Q20" s="31"/>
      <c r="R20" s="31"/>
      <c r="S20" s="31"/>
      <c r="T20" s="31"/>
    </row>
    <row r="21" spans="1:20" x14ac:dyDescent="0.25">
      <c r="A21" s="41" t="s">
        <v>26</v>
      </c>
      <c r="B21" s="42">
        <v>3.2000000000000001E-2</v>
      </c>
      <c r="C21" s="43">
        <v>200</v>
      </c>
      <c r="D21" s="43">
        <f t="shared" si="6"/>
        <v>0.55250450291169872</v>
      </c>
      <c r="E21" s="43">
        <f t="shared" si="7"/>
        <v>1.7680144093174359E-2</v>
      </c>
      <c r="F21" s="39">
        <v>4</v>
      </c>
      <c r="G21" s="43">
        <v>7.79</v>
      </c>
      <c r="H21" s="44">
        <f t="shared" si="8"/>
        <v>96</v>
      </c>
      <c r="I21" s="43">
        <v>220</v>
      </c>
      <c r="J21" s="43">
        <f t="shared" si="9"/>
        <v>96</v>
      </c>
      <c r="K21" s="43">
        <f>(B21*D21*G21*100)/I21</f>
        <v>6.2603782948103745E-2</v>
      </c>
      <c r="L21" s="45">
        <f>K21+L20</f>
        <v>1.3029563009120344</v>
      </c>
      <c r="N21" s="34"/>
      <c r="O21" s="34"/>
      <c r="P21" s="34"/>
      <c r="Q21" s="31"/>
      <c r="R21" s="31"/>
      <c r="S21" s="31"/>
      <c r="T21" s="31"/>
    </row>
    <row r="22" spans="1:20" x14ac:dyDescent="0.25">
      <c r="A22" s="40"/>
      <c r="B22" s="26"/>
      <c r="C22" s="27"/>
      <c r="D22" s="27"/>
      <c r="E22" s="27"/>
      <c r="F22" s="27"/>
      <c r="G22" s="27"/>
      <c r="H22" s="28"/>
      <c r="I22" s="27"/>
      <c r="J22" s="27"/>
      <c r="K22" s="27"/>
      <c r="L22" s="29"/>
      <c r="N22" s="34"/>
      <c r="O22" s="34"/>
      <c r="P22" s="34"/>
      <c r="Q22" s="31"/>
      <c r="R22" s="31"/>
      <c r="S22" s="31"/>
      <c r="T22" s="31"/>
    </row>
    <row r="23" spans="1:20" x14ac:dyDescent="0.25">
      <c r="A23" s="4" t="s">
        <v>35</v>
      </c>
      <c r="B23" s="5"/>
      <c r="C23" s="5"/>
      <c r="D23" s="5"/>
      <c r="E23" s="5"/>
      <c r="F23" s="5"/>
      <c r="G23" s="5"/>
      <c r="H23" s="12"/>
      <c r="I23" s="5"/>
      <c r="J23" s="5"/>
      <c r="K23" s="5"/>
      <c r="L23" s="6"/>
      <c r="N23" s="32"/>
      <c r="O23" s="32"/>
      <c r="P23" s="32"/>
      <c r="Q23" s="31"/>
      <c r="R23" s="31"/>
      <c r="S23" s="31"/>
      <c r="T23" s="31"/>
    </row>
    <row r="24" spans="1:20" x14ac:dyDescent="0.25">
      <c r="A24" s="62" t="s">
        <v>23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4"/>
      <c r="N24" s="32"/>
      <c r="O24" s="32"/>
      <c r="P24" s="32"/>
      <c r="Q24" s="31"/>
      <c r="R24" s="31"/>
      <c r="S24" s="31"/>
      <c r="T24" s="31"/>
    </row>
    <row r="25" spans="1:20" x14ac:dyDescent="0.25">
      <c r="A25" s="41" t="s">
        <v>32</v>
      </c>
      <c r="B25" s="42">
        <v>0.01</v>
      </c>
      <c r="C25" s="43">
        <v>2800</v>
      </c>
      <c r="D25" s="43">
        <f>C25/(1.732*0.95*I25)</f>
        <v>7.7350630407637819</v>
      </c>
      <c r="E25" s="43">
        <f>B25*D25</f>
        <v>7.7350630407637816E-2</v>
      </c>
      <c r="F25" s="39">
        <v>6</v>
      </c>
      <c r="G25" s="43">
        <v>5.25</v>
      </c>
      <c r="H25" s="44">
        <f t="shared" ref="H25:H31" si="11">B25*3000</f>
        <v>30</v>
      </c>
      <c r="I25" s="43">
        <v>220</v>
      </c>
      <c r="J25" s="43">
        <f t="shared" ref="J25:J31" si="12">B25*3000</f>
        <v>30</v>
      </c>
      <c r="K25" s="43">
        <f>(B25*D25*G25*100)/I25</f>
        <v>0.18458673165459025</v>
      </c>
      <c r="L25" s="45">
        <f>K25</f>
        <v>0.18458673165459025</v>
      </c>
      <c r="N25" s="32"/>
      <c r="O25" s="32"/>
      <c r="P25" s="32"/>
      <c r="Q25" s="31"/>
    </row>
    <row r="26" spans="1:20" x14ac:dyDescent="0.25">
      <c r="A26" s="46" t="s">
        <v>24</v>
      </c>
      <c r="B26" s="47">
        <v>3.4000000000000002E-2</v>
      </c>
      <c r="C26" s="48">
        <v>1400</v>
      </c>
      <c r="D26" s="48">
        <f t="shared" ref="D26:D39" si="13">C26/(1.732*0.95*I26)</f>
        <v>3.867531520381891</v>
      </c>
      <c r="E26" s="48">
        <f t="shared" ref="E26:E38" si="14">B26*D26</f>
        <v>0.1314960716929843</v>
      </c>
      <c r="F26" s="49">
        <v>4</v>
      </c>
      <c r="G26" s="48">
        <v>7.79</v>
      </c>
      <c r="H26" s="50">
        <f t="shared" si="11"/>
        <v>102.00000000000001</v>
      </c>
      <c r="I26" s="48">
        <v>220</v>
      </c>
      <c r="J26" s="48">
        <f t="shared" si="12"/>
        <v>102.00000000000001</v>
      </c>
      <c r="K26" s="48">
        <f t="shared" ref="K26:K38" si="15">(B26*D26*G26*100)/I26</f>
        <v>0.46561563567652164</v>
      </c>
      <c r="L26" s="51">
        <f>K26+L25</f>
        <v>0.65020236733111192</v>
      </c>
      <c r="N26" s="33"/>
      <c r="O26" s="33"/>
      <c r="P26" s="33"/>
      <c r="Q26" s="33"/>
    </row>
    <row r="27" spans="1:20" x14ac:dyDescent="0.25">
      <c r="A27" s="41" t="s">
        <v>15</v>
      </c>
      <c r="B27" s="42">
        <v>3.2000000000000001E-2</v>
      </c>
      <c r="C27" s="43">
        <v>1200</v>
      </c>
      <c r="D27" s="43">
        <f t="shared" si="13"/>
        <v>3.3150270174701926</v>
      </c>
      <c r="E27" s="43">
        <f t="shared" si="14"/>
        <v>0.10608086455904617</v>
      </c>
      <c r="F27" s="39">
        <v>4</v>
      </c>
      <c r="G27" s="43">
        <v>7.79</v>
      </c>
      <c r="H27" s="44">
        <f t="shared" si="11"/>
        <v>96</v>
      </c>
      <c r="I27" s="43">
        <v>220</v>
      </c>
      <c r="J27" s="43">
        <f t="shared" si="12"/>
        <v>96</v>
      </c>
      <c r="K27" s="43">
        <f t="shared" si="15"/>
        <v>0.37562269768862255</v>
      </c>
      <c r="L27" s="45">
        <f t="shared" ref="L27:L31" si="16">K27+L26</f>
        <v>1.0258250650197345</v>
      </c>
      <c r="N27" s="34"/>
      <c r="O27" s="34"/>
      <c r="P27" s="34"/>
      <c r="Q27" s="31"/>
    </row>
    <row r="28" spans="1:20" x14ac:dyDescent="0.25">
      <c r="A28" s="46" t="s">
        <v>16</v>
      </c>
      <c r="B28" s="47">
        <v>3.2000000000000001E-2</v>
      </c>
      <c r="C28" s="48">
        <v>1000</v>
      </c>
      <c r="D28" s="48">
        <f t="shared" si="13"/>
        <v>2.7625225145584937</v>
      </c>
      <c r="E28" s="48">
        <f t="shared" si="14"/>
        <v>8.8400720465871802E-2</v>
      </c>
      <c r="F28" s="49">
        <v>4</v>
      </c>
      <c r="G28" s="48">
        <v>7.79</v>
      </c>
      <c r="H28" s="50">
        <f t="shared" si="11"/>
        <v>96</v>
      </c>
      <c r="I28" s="48">
        <v>220</v>
      </c>
      <c r="J28" s="48">
        <f t="shared" si="12"/>
        <v>96</v>
      </c>
      <c r="K28" s="48">
        <f t="shared" si="15"/>
        <v>0.31301891474051879</v>
      </c>
      <c r="L28" s="51">
        <f t="shared" si="16"/>
        <v>1.3388439797602532</v>
      </c>
      <c r="N28" s="34"/>
      <c r="O28" s="34"/>
      <c r="P28" s="34"/>
      <c r="Q28" s="31"/>
    </row>
    <row r="29" spans="1:20" x14ac:dyDescent="0.25">
      <c r="A29" s="41" t="s">
        <v>17</v>
      </c>
      <c r="B29" s="42">
        <v>3.2000000000000001E-2</v>
      </c>
      <c r="C29" s="43">
        <v>800</v>
      </c>
      <c r="D29" s="43">
        <f t="shared" si="13"/>
        <v>2.2100180116467949</v>
      </c>
      <c r="E29" s="43">
        <f t="shared" si="14"/>
        <v>7.0720576372697436E-2</v>
      </c>
      <c r="F29" s="39">
        <v>4</v>
      </c>
      <c r="G29" s="43">
        <v>7.79</v>
      </c>
      <c r="H29" s="44">
        <f t="shared" si="11"/>
        <v>96</v>
      </c>
      <c r="I29" s="43">
        <v>220</v>
      </c>
      <c r="J29" s="43">
        <f t="shared" si="12"/>
        <v>96</v>
      </c>
      <c r="K29" s="43">
        <f t="shared" si="15"/>
        <v>0.25041513179241498</v>
      </c>
      <c r="L29" s="45">
        <f t="shared" si="16"/>
        <v>1.5892591115526682</v>
      </c>
      <c r="N29" s="34"/>
      <c r="O29" s="34"/>
      <c r="P29" s="34"/>
      <c r="Q29" s="31"/>
    </row>
    <row r="30" spans="1:20" x14ac:dyDescent="0.25">
      <c r="A30" s="46" t="s">
        <v>18</v>
      </c>
      <c r="B30" s="47">
        <v>3.2000000000000001E-2</v>
      </c>
      <c r="C30" s="48">
        <v>600</v>
      </c>
      <c r="D30" s="48">
        <f t="shared" si="13"/>
        <v>1.6575135087350963</v>
      </c>
      <c r="E30" s="48">
        <f t="shared" si="14"/>
        <v>5.3040432279523084E-2</v>
      </c>
      <c r="F30" s="49">
        <v>4</v>
      </c>
      <c r="G30" s="48">
        <v>7.79</v>
      </c>
      <c r="H30" s="50">
        <f t="shared" si="11"/>
        <v>96</v>
      </c>
      <c r="I30" s="48">
        <v>220</v>
      </c>
      <c r="J30" s="48">
        <f t="shared" si="12"/>
        <v>96</v>
      </c>
      <c r="K30" s="48">
        <f t="shared" si="15"/>
        <v>0.18781134884431128</v>
      </c>
      <c r="L30" s="51">
        <f t="shared" si="16"/>
        <v>1.7770704603969794</v>
      </c>
      <c r="N30" s="34"/>
      <c r="O30" s="34"/>
      <c r="P30" s="34"/>
      <c r="Q30" s="31"/>
    </row>
    <row r="31" spans="1:20" x14ac:dyDescent="0.25">
      <c r="A31" s="41" t="s">
        <v>19</v>
      </c>
      <c r="B31" s="42">
        <v>3.2000000000000001E-2</v>
      </c>
      <c r="C31" s="43">
        <v>400</v>
      </c>
      <c r="D31" s="43">
        <f t="shared" si="13"/>
        <v>1.1050090058233974</v>
      </c>
      <c r="E31" s="43">
        <f t="shared" si="14"/>
        <v>3.5360288186348718E-2</v>
      </c>
      <c r="F31" s="39">
        <v>4</v>
      </c>
      <c r="G31" s="43">
        <v>7.79</v>
      </c>
      <c r="H31" s="44">
        <f t="shared" si="11"/>
        <v>96</v>
      </c>
      <c r="I31" s="43">
        <v>220</v>
      </c>
      <c r="J31" s="43">
        <f t="shared" si="12"/>
        <v>96</v>
      </c>
      <c r="K31" s="43">
        <f t="shared" si="15"/>
        <v>0.12520756589620749</v>
      </c>
      <c r="L31" s="45">
        <f t="shared" si="16"/>
        <v>1.9022780262931869</v>
      </c>
      <c r="N31" s="34"/>
      <c r="O31" s="34"/>
      <c r="P31" s="34"/>
      <c r="Q31" s="31"/>
    </row>
    <row r="32" spans="1:20" x14ac:dyDescent="0.25">
      <c r="A32" s="46" t="s">
        <v>20</v>
      </c>
      <c r="B32" s="47">
        <v>3.2000000000000001E-2</v>
      </c>
      <c r="C32" s="48">
        <v>200</v>
      </c>
      <c r="D32" s="48">
        <f t="shared" si="13"/>
        <v>0.55250450291169872</v>
      </c>
      <c r="E32" s="48">
        <f t="shared" ref="E32" si="17">B32*D32</f>
        <v>1.7680144093174359E-2</v>
      </c>
      <c r="F32" s="49">
        <v>4</v>
      </c>
      <c r="G32" s="48">
        <v>7.79</v>
      </c>
      <c r="H32" s="50">
        <f t="shared" ref="H32" si="18">B32*3000</f>
        <v>96</v>
      </c>
      <c r="I32" s="48">
        <v>220</v>
      </c>
      <c r="J32" s="48">
        <f t="shared" ref="J32" si="19">B32*3000</f>
        <v>96</v>
      </c>
      <c r="K32" s="48">
        <f t="shared" ref="K32" si="20">(B32*D32*G32*100)/I32</f>
        <v>6.2603782948103745E-2</v>
      </c>
      <c r="L32" s="51">
        <f t="shared" ref="L32" si="21">K32+L31</f>
        <v>1.9648818092412905</v>
      </c>
      <c r="N32" s="34"/>
      <c r="O32" s="34"/>
      <c r="P32" s="34"/>
      <c r="Q32" s="31"/>
    </row>
    <row r="33" spans="1:19" x14ac:dyDescent="0.25">
      <c r="A33" s="41"/>
      <c r="B33" s="42"/>
      <c r="C33" s="43"/>
      <c r="D33" s="43"/>
      <c r="E33" s="43"/>
      <c r="F33" s="39"/>
      <c r="G33" s="43"/>
      <c r="H33" s="44"/>
      <c r="I33" s="43"/>
      <c r="J33" s="43"/>
      <c r="K33" s="43"/>
      <c r="L33" s="45"/>
      <c r="N33" s="31"/>
      <c r="O33" s="31"/>
      <c r="P33" s="31"/>
      <c r="Q33" s="31"/>
    </row>
    <row r="34" spans="1:19" x14ac:dyDescent="0.25">
      <c r="A34" s="46" t="s">
        <v>36</v>
      </c>
      <c r="B34" s="47">
        <v>3.2000000000000001E-2</v>
      </c>
      <c r="C34" s="48">
        <v>1200</v>
      </c>
      <c r="D34" s="48">
        <f t="shared" si="13"/>
        <v>3.3150270174701926</v>
      </c>
      <c r="E34" s="48">
        <f t="shared" si="14"/>
        <v>0.10608086455904617</v>
      </c>
      <c r="F34" s="49">
        <v>4</v>
      </c>
      <c r="G34" s="48">
        <v>7.79</v>
      </c>
      <c r="H34" s="50">
        <f t="shared" ref="H34:H38" si="22">B34*3000</f>
        <v>96</v>
      </c>
      <c r="I34" s="48">
        <v>220</v>
      </c>
      <c r="J34" s="48">
        <f t="shared" ref="J34:J38" si="23">B34*3000</f>
        <v>96</v>
      </c>
      <c r="K34" s="48">
        <f t="shared" si="15"/>
        <v>0.37562269768862255</v>
      </c>
      <c r="L34" s="51">
        <f>K34+L25</f>
        <v>0.56020942934321283</v>
      </c>
      <c r="N34" s="34"/>
      <c r="O34" s="34"/>
      <c r="P34" s="34"/>
      <c r="Q34" s="31"/>
    </row>
    <row r="35" spans="1:19" x14ac:dyDescent="0.25">
      <c r="A35" s="41" t="s">
        <v>22</v>
      </c>
      <c r="B35" s="42">
        <v>3.2000000000000001E-2</v>
      </c>
      <c r="C35" s="43">
        <v>1000</v>
      </c>
      <c r="D35" s="43">
        <f t="shared" si="13"/>
        <v>2.7625225145584937</v>
      </c>
      <c r="E35" s="43">
        <f t="shared" si="14"/>
        <v>8.8400720465871802E-2</v>
      </c>
      <c r="F35" s="39">
        <v>4</v>
      </c>
      <c r="G35" s="43">
        <v>7.79</v>
      </c>
      <c r="H35" s="44">
        <f t="shared" si="22"/>
        <v>96</v>
      </c>
      <c r="I35" s="43">
        <v>220</v>
      </c>
      <c r="J35" s="43">
        <f t="shared" si="23"/>
        <v>96</v>
      </c>
      <c r="K35" s="43">
        <f t="shared" si="15"/>
        <v>0.31301891474051879</v>
      </c>
      <c r="L35" s="45">
        <f>K35+L34</f>
        <v>0.87322834408373162</v>
      </c>
      <c r="N35" s="34"/>
      <c r="O35" s="34"/>
      <c r="P35" s="34"/>
      <c r="Q35" s="31"/>
    </row>
    <row r="36" spans="1:19" x14ac:dyDescent="0.25">
      <c r="A36" s="46" t="s">
        <v>25</v>
      </c>
      <c r="B36" s="47">
        <v>3.2000000000000001E-2</v>
      </c>
      <c r="C36" s="48">
        <v>800</v>
      </c>
      <c r="D36" s="48">
        <f t="shared" si="13"/>
        <v>2.2100180116467949</v>
      </c>
      <c r="E36" s="48">
        <f t="shared" si="14"/>
        <v>7.0720576372697436E-2</v>
      </c>
      <c r="F36" s="49">
        <v>4</v>
      </c>
      <c r="G36" s="48">
        <v>7.79</v>
      </c>
      <c r="H36" s="50">
        <f t="shared" si="22"/>
        <v>96</v>
      </c>
      <c r="I36" s="48">
        <v>220</v>
      </c>
      <c r="J36" s="48">
        <f t="shared" si="23"/>
        <v>96</v>
      </c>
      <c r="K36" s="48">
        <f t="shared" si="15"/>
        <v>0.25041513179241498</v>
      </c>
      <c r="L36" s="51">
        <f t="shared" ref="L36:L39" si="24">K36+L35</f>
        <v>1.1236434758761467</v>
      </c>
      <c r="N36" s="31"/>
      <c r="O36" s="31"/>
      <c r="P36" s="31"/>
      <c r="Q36" s="31"/>
    </row>
    <row r="37" spans="1:19" x14ac:dyDescent="0.25">
      <c r="A37" s="41" t="s">
        <v>26</v>
      </c>
      <c r="B37" s="42">
        <v>3.2000000000000001E-2</v>
      </c>
      <c r="C37" s="43">
        <v>600</v>
      </c>
      <c r="D37" s="43">
        <f t="shared" si="13"/>
        <v>1.6575135087350963</v>
      </c>
      <c r="E37" s="43">
        <f t="shared" si="14"/>
        <v>5.3040432279523084E-2</v>
      </c>
      <c r="F37" s="39">
        <v>4</v>
      </c>
      <c r="G37" s="43">
        <v>7.79</v>
      </c>
      <c r="H37" s="44">
        <f t="shared" si="22"/>
        <v>96</v>
      </c>
      <c r="I37" s="43">
        <v>220</v>
      </c>
      <c r="J37" s="43">
        <f t="shared" si="23"/>
        <v>96</v>
      </c>
      <c r="K37" s="43">
        <f t="shared" si="15"/>
        <v>0.18781134884431128</v>
      </c>
      <c r="L37" s="45">
        <f t="shared" si="24"/>
        <v>1.311454824720458</v>
      </c>
      <c r="N37" s="31"/>
      <c r="O37" s="31"/>
      <c r="P37" s="31"/>
      <c r="Q37" s="31"/>
    </row>
    <row r="38" spans="1:19" x14ac:dyDescent="0.25">
      <c r="A38" s="46" t="s">
        <v>27</v>
      </c>
      <c r="B38" s="47">
        <v>3.2000000000000001E-2</v>
      </c>
      <c r="C38" s="48">
        <v>400</v>
      </c>
      <c r="D38" s="48">
        <f t="shared" si="13"/>
        <v>1.1050090058233974</v>
      </c>
      <c r="E38" s="48">
        <f t="shared" si="14"/>
        <v>3.5360288186348718E-2</v>
      </c>
      <c r="F38" s="49">
        <v>4</v>
      </c>
      <c r="G38" s="48">
        <v>7.79</v>
      </c>
      <c r="H38" s="50">
        <f t="shared" si="22"/>
        <v>96</v>
      </c>
      <c r="I38" s="48">
        <v>220</v>
      </c>
      <c r="J38" s="48">
        <f t="shared" si="23"/>
        <v>96</v>
      </c>
      <c r="K38" s="48">
        <f t="shared" si="15"/>
        <v>0.12520756589620749</v>
      </c>
      <c r="L38" s="51">
        <f t="shared" si="24"/>
        <v>1.4366623906166656</v>
      </c>
      <c r="N38" s="31"/>
      <c r="O38" s="31"/>
      <c r="P38" s="31"/>
      <c r="Q38" s="31"/>
      <c r="R38" s="31"/>
      <c r="S38" s="31"/>
    </row>
    <row r="39" spans="1:19" x14ac:dyDescent="0.25">
      <c r="A39" s="41" t="s">
        <v>27</v>
      </c>
      <c r="B39" s="42">
        <v>3.2000000000000001E-2</v>
      </c>
      <c r="C39" s="43">
        <v>200</v>
      </c>
      <c r="D39" s="43">
        <f t="shared" si="13"/>
        <v>0.55250450291169872</v>
      </c>
      <c r="E39" s="43">
        <f t="shared" ref="E39" si="25">B39*D39</f>
        <v>1.7680144093174359E-2</v>
      </c>
      <c r="F39" s="39">
        <v>4</v>
      </c>
      <c r="G39" s="43">
        <v>7.79</v>
      </c>
      <c r="H39" s="44">
        <f t="shared" ref="H39" si="26">B39*3000</f>
        <v>96</v>
      </c>
      <c r="I39" s="43">
        <v>220</v>
      </c>
      <c r="J39" s="43">
        <f t="shared" ref="J39" si="27">B39*3000</f>
        <v>96</v>
      </c>
      <c r="K39" s="43">
        <f t="shared" ref="K39" si="28">(B39*D39*G39*100)/I39</f>
        <v>6.2603782948103745E-2</v>
      </c>
      <c r="L39" s="45">
        <f t="shared" si="24"/>
        <v>1.4992661735647692</v>
      </c>
      <c r="N39" s="33"/>
      <c r="O39" s="33"/>
      <c r="P39" s="33"/>
      <c r="Q39" s="33"/>
      <c r="R39" s="31"/>
      <c r="S39" s="31"/>
    </row>
    <row r="40" spans="1:19" x14ac:dyDescent="0.25">
      <c r="A40" s="19"/>
      <c r="B40" s="22"/>
      <c r="C40" s="21"/>
      <c r="D40" s="21"/>
      <c r="E40" s="21"/>
      <c r="F40" s="38"/>
      <c r="G40" s="21"/>
      <c r="H40" s="20"/>
      <c r="I40" s="21"/>
      <c r="J40" s="21"/>
      <c r="K40" s="21"/>
      <c r="L40" s="23"/>
      <c r="N40" s="33"/>
      <c r="O40" s="33"/>
      <c r="P40" s="33"/>
      <c r="Q40" s="33"/>
      <c r="R40" s="31"/>
      <c r="S40" s="31"/>
    </row>
    <row r="41" spans="1:19" x14ac:dyDescent="0.25">
      <c r="A41" s="4" t="s">
        <v>35</v>
      </c>
      <c r="B41" s="5"/>
      <c r="C41" s="5"/>
      <c r="D41" s="5"/>
      <c r="E41" s="5"/>
      <c r="F41" s="5"/>
      <c r="G41" s="5"/>
      <c r="H41" s="12"/>
      <c r="I41" s="5"/>
      <c r="J41" s="5"/>
      <c r="K41" s="5"/>
      <c r="L41" s="6"/>
      <c r="N41" s="33"/>
      <c r="O41" s="33"/>
      <c r="P41" s="33"/>
      <c r="Q41" s="33"/>
      <c r="R41" s="31"/>
      <c r="S41" s="31"/>
    </row>
    <row r="42" spans="1:19" x14ac:dyDescent="0.25">
      <c r="A42" s="62" t="s">
        <v>28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4"/>
      <c r="N42" s="33"/>
      <c r="O42" s="33"/>
      <c r="P42" s="33"/>
      <c r="Q42" s="33"/>
      <c r="R42" s="31"/>
      <c r="S42" s="31"/>
    </row>
    <row r="43" spans="1:19" x14ac:dyDescent="0.25">
      <c r="A43" s="41" t="s">
        <v>32</v>
      </c>
      <c r="B43" s="42">
        <v>0.01</v>
      </c>
      <c r="C43" s="43">
        <v>2400</v>
      </c>
      <c r="D43" s="43">
        <f>C43/(1.732*0.95*I43)</f>
        <v>6.6300540349403851</v>
      </c>
      <c r="E43" s="43">
        <f>B43*D43</f>
        <v>6.6300540349403858E-2</v>
      </c>
      <c r="F43" s="39">
        <v>6</v>
      </c>
      <c r="G43" s="43">
        <v>5.25</v>
      </c>
      <c r="H43" s="44">
        <f t="shared" ref="H43:H47" si="29">B43*3000</f>
        <v>30</v>
      </c>
      <c r="I43" s="43">
        <v>220</v>
      </c>
      <c r="J43" s="43">
        <f t="shared" ref="J43:J47" si="30">B43*3000</f>
        <v>30</v>
      </c>
      <c r="K43" s="43">
        <f>(B43*D43*G43*100)/I43</f>
        <v>0.15821719856107741</v>
      </c>
      <c r="L43" s="45">
        <f>K43</f>
        <v>0.15821719856107741</v>
      </c>
      <c r="N43" s="33"/>
      <c r="O43" s="33"/>
      <c r="P43" s="33"/>
      <c r="Q43" s="33"/>
      <c r="R43" s="31"/>
      <c r="S43" s="31"/>
    </row>
    <row r="44" spans="1:19" x14ac:dyDescent="0.25">
      <c r="A44" s="46" t="s">
        <v>24</v>
      </c>
      <c r="B44" s="47">
        <v>3.4000000000000002E-2</v>
      </c>
      <c r="C44" s="48">
        <v>800</v>
      </c>
      <c r="D44" s="48">
        <f t="shared" ref="D44:D55" si="31">C44/(1.732*0.95*I44)</f>
        <v>2.2100180116467949</v>
      </c>
      <c r="E44" s="48">
        <f t="shared" ref="E44:E47" si="32">B44*D44</f>
        <v>7.5140612395991027E-2</v>
      </c>
      <c r="F44" s="49">
        <v>4</v>
      </c>
      <c r="G44" s="48">
        <v>7.79</v>
      </c>
      <c r="H44" s="50">
        <f t="shared" si="29"/>
        <v>102.00000000000001</v>
      </c>
      <c r="I44" s="48">
        <v>220</v>
      </c>
      <c r="J44" s="48">
        <f t="shared" si="30"/>
        <v>102.00000000000001</v>
      </c>
      <c r="K44" s="48">
        <f t="shared" ref="K44:K47" si="33">(B44*D44*G44*100)/I44</f>
        <v>0.26606607752944095</v>
      </c>
      <c r="L44" s="51">
        <f>K44+L43</f>
        <v>0.42428327609051836</v>
      </c>
      <c r="N44" s="33"/>
      <c r="O44" s="33"/>
      <c r="P44" s="33"/>
      <c r="Q44" s="33"/>
      <c r="R44" s="31"/>
      <c r="S44" s="31"/>
    </row>
    <row r="45" spans="1:19" x14ac:dyDescent="0.25">
      <c r="A45" s="41" t="s">
        <v>15</v>
      </c>
      <c r="B45" s="42">
        <v>3.2000000000000001E-2</v>
      </c>
      <c r="C45" s="43">
        <v>600</v>
      </c>
      <c r="D45" s="43">
        <f t="shared" si="31"/>
        <v>1.6575135087350963</v>
      </c>
      <c r="E45" s="43">
        <f t="shared" si="32"/>
        <v>5.3040432279523084E-2</v>
      </c>
      <c r="F45" s="39">
        <v>4</v>
      </c>
      <c r="G45" s="43">
        <v>7.79</v>
      </c>
      <c r="H45" s="44">
        <f t="shared" si="29"/>
        <v>96</v>
      </c>
      <c r="I45" s="43">
        <v>220</v>
      </c>
      <c r="J45" s="43">
        <f t="shared" si="30"/>
        <v>96</v>
      </c>
      <c r="K45" s="43">
        <f t="shared" si="33"/>
        <v>0.18781134884431128</v>
      </c>
      <c r="L45" s="45">
        <f t="shared" ref="L45:L46" si="34">K45+L44</f>
        <v>0.61209462493482958</v>
      </c>
      <c r="N45" s="33"/>
      <c r="O45" s="33"/>
      <c r="P45" s="33"/>
      <c r="Q45" s="33"/>
      <c r="R45" s="31"/>
      <c r="S45" s="31"/>
    </row>
    <row r="46" spans="1:19" x14ac:dyDescent="0.25">
      <c r="A46" s="46" t="s">
        <v>16</v>
      </c>
      <c r="B46" s="47">
        <v>3.2000000000000001E-2</v>
      </c>
      <c r="C46" s="48">
        <v>400</v>
      </c>
      <c r="D46" s="48">
        <f t="shared" si="31"/>
        <v>1.1050090058233974</v>
      </c>
      <c r="E46" s="48">
        <f t="shared" si="32"/>
        <v>3.5360288186348718E-2</v>
      </c>
      <c r="F46" s="49">
        <v>4</v>
      </c>
      <c r="G46" s="48">
        <v>7.79</v>
      </c>
      <c r="H46" s="50">
        <f t="shared" si="29"/>
        <v>96</v>
      </c>
      <c r="I46" s="48">
        <v>220</v>
      </c>
      <c r="J46" s="48">
        <f t="shared" si="30"/>
        <v>96</v>
      </c>
      <c r="K46" s="48">
        <f t="shared" si="33"/>
        <v>0.12520756589620749</v>
      </c>
      <c r="L46" s="51">
        <f t="shared" si="34"/>
        <v>0.7373021908310371</v>
      </c>
      <c r="N46" s="33"/>
      <c r="O46" s="33"/>
      <c r="P46" s="33"/>
      <c r="Q46" s="33"/>
      <c r="R46" s="31"/>
      <c r="S46" s="31"/>
    </row>
    <row r="47" spans="1:19" x14ac:dyDescent="0.25">
      <c r="A47" s="41" t="s">
        <v>17</v>
      </c>
      <c r="B47" s="42">
        <v>3.2000000000000001E-2</v>
      </c>
      <c r="C47" s="43">
        <v>200</v>
      </c>
      <c r="D47" s="43">
        <f t="shared" si="31"/>
        <v>0.55250450291169872</v>
      </c>
      <c r="E47" s="43">
        <f t="shared" si="32"/>
        <v>1.7680144093174359E-2</v>
      </c>
      <c r="F47" s="39">
        <v>4</v>
      </c>
      <c r="G47" s="43">
        <v>7.79</v>
      </c>
      <c r="H47" s="44">
        <f t="shared" si="29"/>
        <v>96</v>
      </c>
      <c r="I47" s="43">
        <v>220</v>
      </c>
      <c r="J47" s="43">
        <f t="shared" si="30"/>
        <v>96</v>
      </c>
      <c r="K47" s="43">
        <f t="shared" si="33"/>
        <v>6.2603782948103745E-2</v>
      </c>
      <c r="L47" s="45">
        <f>K47+L46</f>
        <v>0.79990597377914086</v>
      </c>
      <c r="N47" s="33"/>
      <c r="O47" s="33"/>
      <c r="P47" s="33"/>
      <c r="Q47" s="33"/>
      <c r="R47" s="31"/>
      <c r="S47" s="31"/>
    </row>
    <row r="48" spans="1:19" x14ac:dyDescent="0.25">
      <c r="A48" s="46"/>
      <c r="B48" s="47"/>
      <c r="C48" s="48"/>
      <c r="D48" s="48"/>
      <c r="E48" s="48"/>
      <c r="F48" s="49"/>
      <c r="G48" s="48"/>
      <c r="H48" s="50"/>
      <c r="I48" s="48"/>
      <c r="J48" s="48"/>
      <c r="K48" s="48"/>
      <c r="L48" s="51"/>
      <c r="N48" s="33"/>
      <c r="O48" s="33"/>
      <c r="P48" s="33"/>
      <c r="Q48" s="33"/>
      <c r="R48" s="31"/>
      <c r="S48" s="31"/>
    </row>
    <row r="49" spans="1:19" x14ac:dyDescent="0.25">
      <c r="A49" s="41" t="s">
        <v>38</v>
      </c>
      <c r="B49" s="42">
        <v>3.2000000000000001E-2</v>
      </c>
      <c r="C49" s="43">
        <v>1400</v>
      </c>
      <c r="D49" s="43">
        <f>C49/(1.732*0.95*I49)</f>
        <v>3.867531520381891</v>
      </c>
      <c r="E49" s="43">
        <f t="shared" ref="E49:E54" si="35">B49*D49</f>
        <v>0.12376100865222052</v>
      </c>
      <c r="F49" s="39">
        <v>4</v>
      </c>
      <c r="G49" s="43">
        <v>7.79</v>
      </c>
      <c r="H49" s="44">
        <f t="shared" ref="H49:H54" si="36">B49*3000</f>
        <v>96</v>
      </c>
      <c r="I49" s="43">
        <v>220</v>
      </c>
      <c r="J49" s="43">
        <f t="shared" ref="J49:J54" si="37">B49*3000</f>
        <v>96</v>
      </c>
      <c r="K49" s="43">
        <f t="shared" ref="K49:K54" si="38">(B49*D49*G49*100)/I49</f>
        <v>0.43822648063672626</v>
      </c>
      <c r="L49" s="45">
        <f>K49+L43</f>
        <v>0.59644367919780361</v>
      </c>
      <c r="N49" s="31"/>
      <c r="O49" s="31"/>
      <c r="P49" s="31"/>
      <c r="Q49" s="31"/>
      <c r="R49" s="31"/>
      <c r="S49" s="31"/>
    </row>
    <row r="50" spans="1:19" x14ac:dyDescent="0.25">
      <c r="A50" s="46" t="s">
        <v>19</v>
      </c>
      <c r="B50" s="47">
        <v>3.2000000000000001E-2</v>
      </c>
      <c r="C50" s="48">
        <v>1200</v>
      </c>
      <c r="D50" s="48">
        <f t="shared" si="31"/>
        <v>3.3150270174701926</v>
      </c>
      <c r="E50" s="48">
        <f t="shared" si="35"/>
        <v>0.10608086455904617</v>
      </c>
      <c r="F50" s="49">
        <v>4</v>
      </c>
      <c r="G50" s="48">
        <v>7.79</v>
      </c>
      <c r="H50" s="50">
        <f t="shared" si="36"/>
        <v>96</v>
      </c>
      <c r="I50" s="48">
        <v>220</v>
      </c>
      <c r="J50" s="48">
        <f t="shared" si="37"/>
        <v>96</v>
      </c>
      <c r="K50" s="48">
        <f t="shared" si="38"/>
        <v>0.37562269768862255</v>
      </c>
      <c r="L50" s="51">
        <f>K50+L49</f>
        <v>0.97206637688642616</v>
      </c>
    </row>
    <row r="51" spans="1:19" x14ac:dyDescent="0.25">
      <c r="A51" s="41" t="s">
        <v>20</v>
      </c>
      <c r="B51" s="42">
        <v>3.2000000000000001E-2</v>
      </c>
      <c r="C51" s="43">
        <v>1000</v>
      </c>
      <c r="D51" s="43">
        <f t="shared" si="31"/>
        <v>2.7625225145584937</v>
      </c>
      <c r="E51" s="43">
        <f t="shared" si="35"/>
        <v>8.8400720465871802E-2</v>
      </c>
      <c r="F51" s="39">
        <v>4</v>
      </c>
      <c r="G51" s="43">
        <v>7.79</v>
      </c>
      <c r="H51" s="44">
        <f t="shared" si="36"/>
        <v>96</v>
      </c>
      <c r="I51" s="43">
        <v>220</v>
      </c>
      <c r="J51" s="43">
        <f t="shared" si="37"/>
        <v>96</v>
      </c>
      <c r="K51" s="43">
        <f t="shared" si="38"/>
        <v>0.31301891474051879</v>
      </c>
      <c r="L51" s="45">
        <f t="shared" ref="L51:L54" si="39">K51+L50</f>
        <v>1.2850852916269448</v>
      </c>
    </row>
    <row r="52" spans="1:19" x14ac:dyDescent="0.25">
      <c r="A52" s="46" t="s">
        <v>21</v>
      </c>
      <c r="B52" s="47">
        <v>3.2000000000000001E-2</v>
      </c>
      <c r="C52" s="48">
        <v>800</v>
      </c>
      <c r="D52" s="48">
        <f t="shared" si="31"/>
        <v>2.2100180116467949</v>
      </c>
      <c r="E52" s="48">
        <f t="shared" si="35"/>
        <v>7.0720576372697436E-2</v>
      </c>
      <c r="F52" s="49">
        <v>4</v>
      </c>
      <c r="G52" s="48">
        <v>7.79</v>
      </c>
      <c r="H52" s="50">
        <f t="shared" si="36"/>
        <v>96</v>
      </c>
      <c r="I52" s="48">
        <v>220</v>
      </c>
      <c r="J52" s="48">
        <f t="shared" si="37"/>
        <v>96</v>
      </c>
      <c r="K52" s="48">
        <f t="shared" si="38"/>
        <v>0.25041513179241498</v>
      </c>
      <c r="L52" s="51">
        <f t="shared" si="39"/>
        <v>1.5355004234193599</v>
      </c>
    </row>
    <row r="53" spans="1:19" x14ac:dyDescent="0.25">
      <c r="A53" s="41" t="s">
        <v>22</v>
      </c>
      <c r="B53" s="42">
        <v>3.2000000000000001E-2</v>
      </c>
      <c r="C53" s="43">
        <v>600</v>
      </c>
      <c r="D53" s="43">
        <f t="shared" si="31"/>
        <v>1.6575135087350963</v>
      </c>
      <c r="E53" s="43">
        <f t="shared" si="35"/>
        <v>5.3040432279523084E-2</v>
      </c>
      <c r="F53" s="39">
        <v>4</v>
      </c>
      <c r="G53" s="43">
        <v>7.79</v>
      </c>
      <c r="H53" s="44">
        <f t="shared" si="36"/>
        <v>96</v>
      </c>
      <c r="I53" s="43">
        <v>220</v>
      </c>
      <c r="J53" s="43">
        <f t="shared" si="37"/>
        <v>96</v>
      </c>
      <c r="K53" s="43">
        <f t="shared" si="38"/>
        <v>0.18781134884431128</v>
      </c>
      <c r="L53" s="45">
        <f t="shared" si="39"/>
        <v>1.723311772263671</v>
      </c>
    </row>
    <row r="54" spans="1:19" x14ac:dyDescent="0.25">
      <c r="A54" s="46" t="s">
        <v>25</v>
      </c>
      <c r="B54" s="47">
        <v>3.2000000000000001E-2</v>
      </c>
      <c r="C54" s="48">
        <v>400</v>
      </c>
      <c r="D54" s="48">
        <f t="shared" si="31"/>
        <v>1.1050090058233974</v>
      </c>
      <c r="E54" s="48">
        <f t="shared" si="35"/>
        <v>3.5360288186348718E-2</v>
      </c>
      <c r="F54" s="49">
        <v>4</v>
      </c>
      <c r="G54" s="48">
        <v>7.79</v>
      </c>
      <c r="H54" s="50">
        <f t="shared" si="36"/>
        <v>96</v>
      </c>
      <c r="I54" s="48">
        <v>220</v>
      </c>
      <c r="J54" s="48">
        <f t="shared" si="37"/>
        <v>96</v>
      </c>
      <c r="K54" s="48">
        <f t="shared" si="38"/>
        <v>0.12520756589620749</v>
      </c>
      <c r="L54" s="51">
        <f t="shared" si="39"/>
        <v>1.8485193381598786</v>
      </c>
    </row>
    <row r="55" spans="1:19" x14ac:dyDescent="0.25">
      <c r="A55" s="41" t="s">
        <v>26</v>
      </c>
      <c r="B55" s="42">
        <v>3.2000000000000001E-2</v>
      </c>
      <c r="C55" s="43">
        <v>200</v>
      </c>
      <c r="D55" s="43">
        <f t="shared" si="31"/>
        <v>0.55250450291169872</v>
      </c>
      <c r="E55" s="43">
        <f t="shared" ref="E55" si="40">B55*D55</f>
        <v>1.7680144093174359E-2</v>
      </c>
      <c r="F55" s="39">
        <v>4</v>
      </c>
      <c r="G55" s="43">
        <v>7.79</v>
      </c>
      <c r="H55" s="44">
        <f t="shared" ref="H55" si="41">B55*3000</f>
        <v>96</v>
      </c>
      <c r="I55" s="43">
        <v>220</v>
      </c>
      <c r="J55" s="43">
        <f t="shared" ref="J55" si="42">B55*3000</f>
        <v>96</v>
      </c>
      <c r="K55" s="43">
        <f t="shared" ref="K55" si="43">(B55*D55*G55*100)/I55</f>
        <v>6.2603782948103745E-2</v>
      </c>
      <c r="L55" s="45">
        <f t="shared" ref="L55" si="44">K55+L54</f>
        <v>1.9111231211079822</v>
      </c>
    </row>
    <row r="56" spans="1:19" x14ac:dyDescent="0.25">
      <c r="A56" s="25"/>
      <c r="B56" s="26"/>
      <c r="C56" s="27"/>
      <c r="D56" s="27"/>
      <c r="E56" s="27"/>
      <c r="F56" s="27"/>
      <c r="G56" s="27"/>
      <c r="H56" s="28"/>
      <c r="I56" s="27"/>
      <c r="J56" s="27"/>
      <c r="K56" s="27"/>
      <c r="L56" s="29"/>
    </row>
    <row r="57" spans="1:19" x14ac:dyDescent="0.25">
      <c r="A57" s="4" t="s">
        <v>34</v>
      </c>
      <c r="B57" s="5"/>
      <c r="C57" s="5"/>
      <c r="D57" s="5"/>
      <c r="E57" s="5"/>
      <c r="F57" s="5"/>
      <c r="G57" s="5"/>
      <c r="H57" s="12"/>
      <c r="I57" s="5"/>
      <c r="J57" s="5"/>
      <c r="K57" s="5"/>
      <c r="L57" s="6"/>
    </row>
    <row r="58" spans="1:19" x14ac:dyDescent="0.25">
      <c r="A58" s="62" t="s">
        <v>37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4"/>
    </row>
    <row r="59" spans="1:19" x14ac:dyDescent="0.25">
      <c r="A59" s="41" t="s">
        <v>32</v>
      </c>
      <c r="B59" s="42">
        <v>0.02</v>
      </c>
      <c r="C59" s="43">
        <v>2800</v>
      </c>
      <c r="D59" s="43">
        <f>C59/(1.732*0.95*I59)</f>
        <v>7.7350630407637819</v>
      </c>
      <c r="E59" s="43">
        <f>B59*D59</f>
        <v>0.15470126081527563</v>
      </c>
      <c r="F59" s="39">
        <v>6</v>
      </c>
      <c r="G59" s="43">
        <v>5.25</v>
      </c>
      <c r="H59" s="44">
        <f>B59*3000</f>
        <v>60</v>
      </c>
      <c r="I59" s="43">
        <v>220</v>
      </c>
      <c r="J59" s="43">
        <f>B59*3000</f>
        <v>60</v>
      </c>
      <c r="K59" s="43">
        <f>(B59*D59*G59*100)/I59</f>
        <v>0.36917346330918049</v>
      </c>
      <c r="L59" s="45">
        <f>K59</f>
        <v>0.36917346330918049</v>
      </c>
    </row>
    <row r="60" spans="1:19" x14ac:dyDescent="0.25">
      <c r="A60" s="46" t="s">
        <v>24</v>
      </c>
      <c r="B60" s="47">
        <v>3.2000000000000001E-2</v>
      </c>
      <c r="C60" s="48">
        <v>1200</v>
      </c>
      <c r="D60" s="48">
        <f t="shared" ref="D60:D73" si="45">C60/(1.732*0.95*I60)</f>
        <v>3.3150270174701926</v>
      </c>
      <c r="E60" s="48">
        <f t="shared" ref="E60:E73" si="46">B60*D60</f>
        <v>0.10608086455904617</v>
      </c>
      <c r="F60" s="49">
        <v>4</v>
      </c>
      <c r="G60" s="48">
        <v>7.79</v>
      </c>
      <c r="H60" s="50">
        <f>B60*3000</f>
        <v>96</v>
      </c>
      <c r="I60" s="48">
        <v>220</v>
      </c>
      <c r="J60" s="48">
        <f>B60*3000</f>
        <v>96</v>
      </c>
      <c r="K60" s="48">
        <f t="shared" ref="K60:K73" si="47">(B60*D60*G60*100)/I60</f>
        <v>0.37562269768862255</v>
      </c>
      <c r="L60" s="51">
        <f>K60+L59</f>
        <v>0.7447961609978031</v>
      </c>
    </row>
    <row r="61" spans="1:19" x14ac:dyDescent="0.25">
      <c r="A61" s="41" t="s">
        <v>15</v>
      </c>
      <c r="B61" s="42">
        <v>3.2000000000000001E-2</v>
      </c>
      <c r="C61" s="43">
        <v>1000</v>
      </c>
      <c r="D61" s="43">
        <f t="shared" si="45"/>
        <v>2.7625225145584937</v>
      </c>
      <c r="E61" s="43">
        <f t="shared" si="46"/>
        <v>8.8400720465871802E-2</v>
      </c>
      <c r="F61" s="39">
        <v>4</v>
      </c>
      <c r="G61" s="43">
        <v>7.79</v>
      </c>
      <c r="H61" s="44">
        <f>B61*3000</f>
        <v>96</v>
      </c>
      <c r="I61" s="43">
        <v>220</v>
      </c>
      <c r="J61" s="43">
        <f>B61*3000</f>
        <v>96</v>
      </c>
      <c r="K61" s="43">
        <f t="shared" si="47"/>
        <v>0.31301891474051879</v>
      </c>
      <c r="L61" s="45">
        <f>K61+L60</f>
        <v>1.057815075738322</v>
      </c>
    </row>
    <row r="62" spans="1:19" x14ac:dyDescent="0.25">
      <c r="A62" s="46" t="s">
        <v>16</v>
      </c>
      <c r="B62" s="47">
        <v>3.2000000000000001E-2</v>
      </c>
      <c r="C62" s="48">
        <v>800</v>
      </c>
      <c r="D62" s="48">
        <f t="shared" si="45"/>
        <v>2.2100180116467949</v>
      </c>
      <c r="E62" s="48">
        <f t="shared" si="46"/>
        <v>7.0720576372697436E-2</v>
      </c>
      <c r="F62" s="49">
        <v>4</v>
      </c>
      <c r="G62" s="48">
        <v>7.79</v>
      </c>
      <c r="H62" s="50">
        <f>B62*3000</f>
        <v>96</v>
      </c>
      <c r="I62" s="48">
        <v>220</v>
      </c>
      <c r="J62" s="48">
        <f>B62*3000</f>
        <v>96</v>
      </c>
      <c r="K62" s="48">
        <f t="shared" si="47"/>
        <v>0.25041513179241498</v>
      </c>
      <c r="L62" s="51">
        <f t="shared" ref="L62:L63" si="48">K62+L61</f>
        <v>1.308230207530737</v>
      </c>
    </row>
    <row r="63" spans="1:19" x14ac:dyDescent="0.25">
      <c r="A63" s="41" t="s">
        <v>17</v>
      </c>
      <c r="B63" s="42">
        <v>3.2000000000000001E-2</v>
      </c>
      <c r="C63" s="43">
        <v>600</v>
      </c>
      <c r="D63" s="43">
        <f t="shared" si="45"/>
        <v>1.6575135087350963</v>
      </c>
      <c r="E63" s="43">
        <f t="shared" si="46"/>
        <v>5.3040432279523084E-2</v>
      </c>
      <c r="F63" s="39">
        <v>4</v>
      </c>
      <c r="G63" s="43">
        <v>7.79</v>
      </c>
      <c r="H63" s="44">
        <f>B63*3000</f>
        <v>96</v>
      </c>
      <c r="I63" s="43">
        <v>220</v>
      </c>
      <c r="J63" s="43">
        <f>B63*3000</f>
        <v>96</v>
      </c>
      <c r="K63" s="43">
        <f t="shared" si="47"/>
        <v>0.18781134884431128</v>
      </c>
      <c r="L63" s="45">
        <f t="shared" si="48"/>
        <v>1.4960415563750482</v>
      </c>
    </row>
    <row r="64" spans="1:19" x14ac:dyDescent="0.25">
      <c r="A64" s="46" t="s">
        <v>18</v>
      </c>
      <c r="B64" s="47">
        <v>3.2000000000000001E-2</v>
      </c>
      <c r="C64" s="48">
        <v>400</v>
      </c>
      <c r="D64" s="48">
        <f t="shared" ref="D64:D65" si="49">C64/(1.732*0.95*I64)</f>
        <v>1.1050090058233974</v>
      </c>
      <c r="E64" s="48">
        <f t="shared" ref="E64:E65" si="50">B64*D64</f>
        <v>3.5360288186348718E-2</v>
      </c>
      <c r="F64" s="49">
        <v>4</v>
      </c>
      <c r="G64" s="48">
        <v>7.79</v>
      </c>
      <c r="H64" s="50">
        <f t="shared" ref="H64:H65" si="51">B64*3000</f>
        <v>96</v>
      </c>
      <c r="I64" s="48">
        <v>220</v>
      </c>
      <c r="J64" s="48">
        <f t="shared" ref="J64:J65" si="52">B64*3000</f>
        <v>96</v>
      </c>
      <c r="K64" s="48">
        <f t="shared" ref="K64:K65" si="53">(B64*D64*G64*100)/I64</f>
        <v>0.12520756589620749</v>
      </c>
      <c r="L64" s="51">
        <f t="shared" ref="L64:L65" si="54">K64+L63</f>
        <v>1.6212491222712557</v>
      </c>
    </row>
    <row r="65" spans="1:12" x14ac:dyDescent="0.25">
      <c r="A65" s="41" t="s">
        <v>19</v>
      </c>
      <c r="B65" s="42">
        <v>3.2000000000000001E-2</v>
      </c>
      <c r="C65" s="43">
        <v>200</v>
      </c>
      <c r="D65" s="43">
        <f t="shared" si="49"/>
        <v>0.55250450291169872</v>
      </c>
      <c r="E65" s="43">
        <f t="shared" si="50"/>
        <v>1.7680144093174359E-2</v>
      </c>
      <c r="F65" s="39">
        <v>4</v>
      </c>
      <c r="G65" s="43">
        <v>7.79</v>
      </c>
      <c r="H65" s="44">
        <f t="shared" si="51"/>
        <v>96</v>
      </c>
      <c r="I65" s="43">
        <v>220</v>
      </c>
      <c r="J65" s="43">
        <f t="shared" si="52"/>
        <v>96</v>
      </c>
      <c r="K65" s="43">
        <f t="shared" si="53"/>
        <v>6.2603782948103745E-2</v>
      </c>
      <c r="L65" s="45">
        <f t="shared" si="54"/>
        <v>1.6838529052193594</v>
      </c>
    </row>
    <row r="66" spans="1:12" x14ac:dyDescent="0.25">
      <c r="A66" s="46"/>
      <c r="B66" s="47"/>
      <c r="C66" s="48"/>
      <c r="D66" s="48"/>
      <c r="E66" s="48"/>
      <c r="F66" s="49"/>
      <c r="G66" s="48"/>
      <c r="H66" s="50"/>
      <c r="I66" s="48"/>
      <c r="J66" s="48"/>
      <c r="K66" s="48"/>
      <c r="L66" s="51"/>
    </row>
    <row r="67" spans="1:12" x14ac:dyDescent="0.25">
      <c r="A67" s="41" t="s">
        <v>20</v>
      </c>
      <c r="B67" s="42">
        <v>3.2000000000000001E-2</v>
      </c>
      <c r="C67" s="43">
        <v>1400</v>
      </c>
      <c r="D67" s="43">
        <f t="shared" si="45"/>
        <v>3.867531520381891</v>
      </c>
      <c r="E67" s="43">
        <f t="shared" si="46"/>
        <v>0.12376100865222052</v>
      </c>
      <c r="F67" s="39">
        <v>4</v>
      </c>
      <c r="G67" s="43">
        <v>7.79</v>
      </c>
      <c r="H67" s="44">
        <f>B67*3000</f>
        <v>96</v>
      </c>
      <c r="I67" s="43">
        <v>220</v>
      </c>
      <c r="J67" s="43">
        <f>B67*3000</f>
        <v>96</v>
      </c>
      <c r="K67" s="43">
        <f t="shared" si="47"/>
        <v>0.43822648063672626</v>
      </c>
      <c r="L67" s="45">
        <f>K67+L59</f>
        <v>0.80739994394590675</v>
      </c>
    </row>
    <row r="68" spans="1:12" x14ac:dyDescent="0.25">
      <c r="A68" s="46" t="s">
        <v>21</v>
      </c>
      <c r="B68" s="47">
        <v>3.2000000000000001E-2</v>
      </c>
      <c r="C68" s="48">
        <v>1200</v>
      </c>
      <c r="D68" s="48">
        <f t="shared" si="45"/>
        <v>3.3150270174701926</v>
      </c>
      <c r="E68" s="48">
        <f t="shared" si="46"/>
        <v>0.10608086455904617</v>
      </c>
      <c r="F68" s="49">
        <v>4</v>
      </c>
      <c r="G68" s="48">
        <v>7.79</v>
      </c>
      <c r="H68" s="50">
        <f>B68*3000</f>
        <v>96</v>
      </c>
      <c r="I68" s="48">
        <v>220</v>
      </c>
      <c r="J68" s="48">
        <f>B68*3000</f>
        <v>96</v>
      </c>
      <c r="K68" s="48">
        <f t="shared" si="47"/>
        <v>0.37562269768862255</v>
      </c>
      <c r="L68" s="51">
        <f>K68+L67</f>
        <v>1.1830226416345293</v>
      </c>
    </row>
    <row r="69" spans="1:12" x14ac:dyDescent="0.25">
      <c r="A69" s="41" t="s">
        <v>22</v>
      </c>
      <c r="B69" s="42">
        <v>3.2000000000000001E-2</v>
      </c>
      <c r="C69" s="43">
        <v>1000</v>
      </c>
      <c r="D69" s="43">
        <f t="shared" si="45"/>
        <v>2.7625225145584937</v>
      </c>
      <c r="E69" s="43">
        <f t="shared" si="46"/>
        <v>8.8400720465871802E-2</v>
      </c>
      <c r="F69" s="39">
        <v>4</v>
      </c>
      <c r="G69" s="43">
        <v>7.79</v>
      </c>
      <c r="H69" s="44">
        <f>B69*3000</f>
        <v>96</v>
      </c>
      <c r="I69" s="43">
        <v>220</v>
      </c>
      <c r="J69" s="43">
        <f>B69*3000</f>
        <v>96</v>
      </c>
      <c r="K69" s="43">
        <f t="shared" si="47"/>
        <v>0.31301891474051879</v>
      </c>
      <c r="L69" s="45">
        <f>K69+L68</f>
        <v>1.4960415563750482</v>
      </c>
    </row>
    <row r="70" spans="1:12" x14ac:dyDescent="0.25">
      <c r="A70" s="46" t="s">
        <v>25</v>
      </c>
      <c r="B70" s="47">
        <v>3.2000000000000001E-2</v>
      </c>
      <c r="C70" s="48">
        <v>800</v>
      </c>
      <c r="D70" s="48">
        <f t="shared" si="45"/>
        <v>2.2100180116467949</v>
      </c>
      <c r="E70" s="48">
        <f t="shared" si="46"/>
        <v>7.0720576372697436E-2</v>
      </c>
      <c r="F70" s="49">
        <v>4</v>
      </c>
      <c r="G70" s="48">
        <v>7.79</v>
      </c>
      <c r="H70" s="50"/>
      <c r="I70" s="48">
        <v>220</v>
      </c>
      <c r="J70" s="48"/>
      <c r="K70" s="48">
        <f t="shared" si="47"/>
        <v>0.25041513179241498</v>
      </c>
      <c r="L70" s="51">
        <f t="shared" ref="L70:L73" si="55">K70+L69</f>
        <v>1.7464566881674632</v>
      </c>
    </row>
    <row r="71" spans="1:12" x14ac:dyDescent="0.25">
      <c r="A71" s="41" t="s">
        <v>26</v>
      </c>
      <c r="B71" s="42">
        <v>3.2000000000000001E-2</v>
      </c>
      <c r="C71" s="43">
        <v>600</v>
      </c>
      <c r="D71" s="43">
        <f t="shared" si="45"/>
        <v>1.6575135087350963</v>
      </c>
      <c r="E71" s="43">
        <f t="shared" si="46"/>
        <v>5.3040432279523084E-2</v>
      </c>
      <c r="F71" s="39">
        <v>4</v>
      </c>
      <c r="G71" s="43">
        <v>7.79</v>
      </c>
      <c r="H71" s="44"/>
      <c r="I71" s="43">
        <v>220</v>
      </c>
      <c r="J71" s="43"/>
      <c r="K71" s="43">
        <f t="shared" si="47"/>
        <v>0.18781134884431128</v>
      </c>
      <c r="L71" s="45">
        <f>K71+L70</f>
        <v>1.9342680370117744</v>
      </c>
    </row>
    <row r="72" spans="1:12" x14ac:dyDescent="0.25">
      <c r="A72" s="46" t="s">
        <v>27</v>
      </c>
      <c r="B72" s="47">
        <v>3.2000000000000001E-2</v>
      </c>
      <c r="C72" s="48">
        <v>400</v>
      </c>
      <c r="D72" s="48">
        <f t="shared" si="45"/>
        <v>1.1050090058233974</v>
      </c>
      <c r="E72" s="48">
        <f t="shared" si="46"/>
        <v>3.5360288186348718E-2</v>
      </c>
      <c r="F72" s="49">
        <v>4</v>
      </c>
      <c r="G72" s="48">
        <v>7.79</v>
      </c>
      <c r="H72" s="50"/>
      <c r="I72" s="48">
        <v>220</v>
      </c>
      <c r="J72" s="48"/>
      <c r="K72" s="48">
        <f t="shared" si="47"/>
        <v>0.12520756589620749</v>
      </c>
      <c r="L72" s="51">
        <f t="shared" si="55"/>
        <v>2.0594756029079817</v>
      </c>
    </row>
    <row r="73" spans="1:12" x14ac:dyDescent="0.25">
      <c r="A73" s="41" t="s">
        <v>31</v>
      </c>
      <c r="B73" s="42">
        <v>3.2000000000000001E-2</v>
      </c>
      <c r="C73" s="43">
        <v>200</v>
      </c>
      <c r="D73" s="43">
        <f t="shared" si="45"/>
        <v>0.55250450291169872</v>
      </c>
      <c r="E73" s="43">
        <f t="shared" si="46"/>
        <v>1.7680144093174359E-2</v>
      </c>
      <c r="F73" s="39">
        <v>4</v>
      </c>
      <c r="G73" s="43">
        <v>7.79</v>
      </c>
      <c r="H73" s="44"/>
      <c r="I73" s="43">
        <v>220</v>
      </c>
      <c r="J73" s="43"/>
      <c r="K73" s="43">
        <f t="shared" si="47"/>
        <v>6.2603782948103745E-2</v>
      </c>
      <c r="L73" s="45">
        <f t="shared" si="55"/>
        <v>2.1220793858560856</v>
      </c>
    </row>
    <row r="74" spans="1:12" x14ac:dyDescent="0.25">
      <c r="A74" s="19"/>
      <c r="B74" s="22"/>
      <c r="C74" s="21"/>
      <c r="D74" s="21"/>
      <c r="E74" s="21"/>
      <c r="F74" s="21"/>
      <c r="G74" s="21"/>
      <c r="H74" s="20"/>
      <c r="I74" s="21"/>
      <c r="J74" s="21"/>
      <c r="K74" s="21"/>
      <c r="L74" s="23"/>
    </row>
    <row r="75" spans="1:12" x14ac:dyDescent="0.25">
      <c r="A75" s="16" t="s">
        <v>29</v>
      </c>
      <c r="B75" s="17"/>
      <c r="C75" s="17"/>
      <c r="D75" s="17"/>
      <c r="E75" s="17"/>
      <c r="F75" s="17"/>
      <c r="G75" s="17"/>
      <c r="H75" s="18"/>
      <c r="I75" s="17"/>
      <c r="J75" s="17"/>
      <c r="K75" s="55" t="s">
        <v>30</v>
      </c>
      <c r="L75" s="56"/>
    </row>
    <row r="76" spans="1:12" x14ac:dyDescent="0.25">
      <c r="F76" s="37"/>
    </row>
    <row r="77" spans="1:12" x14ac:dyDescent="0.25">
      <c r="F77" s="37"/>
    </row>
    <row r="78" spans="1:12" x14ac:dyDescent="0.25">
      <c r="A78" s="30" t="s">
        <v>39</v>
      </c>
      <c r="B78" s="35">
        <f>(SUM(B10:B21:B60:B73)*4)*1000</f>
        <v>6320.0000000000045</v>
      </c>
      <c r="F78" s="37"/>
    </row>
    <row r="79" spans="1:12" x14ac:dyDescent="0.25">
      <c r="A79" s="30" t="s">
        <v>40</v>
      </c>
      <c r="B79" s="36">
        <f>((B9+B25+B43+B59)*4)*1000</f>
        <v>252</v>
      </c>
      <c r="F79" s="37"/>
    </row>
    <row r="80" spans="1:12" x14ac:dyDescent="0.25">
      <c r="F80" s="37"/>
    </row>
    <row r="81" spans="6:6" x14ac:dyDescent="0.25">
      <c r="F81" s="37"/>
    </row>
    <row r="82" spans="6:6" x14ac:dyDescent="0.25">
      <c r="F82" s="37"/>
    </row>
    <row r="83" spans="6:6" x14ac:dyDescent="0.25">
      <c r="F83" s="37"/>
    </row>
    <row r="84" spans="6:6" x14ac:dyDescent="0.25">
      <c r="F84" s="37"/>
    </row>
    <row r="85" spans="6:6" x14ac:dyDescent="0.25">
      <c r="F85" s="37"/>
    </row>
    <row r="86" spans="6:6" x14ac:dyDescent="0.25">
      <c r="F86" s="37"/>
    </row>
    <row r="87" spans="6:6" x14ac:dyDescent="0.25">
      <c r="F87" s="37"/>
    </row>
    <row r="88" spans="6:6" x14ac:dyDescent="0.25">
      <c r="F88" s="37"/>
    </row>
    <row r="89" spans="6:6" x14ac:dyDescent="0.25">
      <c r="F89" s="37"/>
    </row>
    <row r="90" spans="6:6" x14ac:dyDescent="0.25">
      <c r="F90" s="37"/>
    </row>
    <row r="91" spans="6:6" x14ac:dyDescent="0.25">
      <c r="F91" s="37"/>
    </row>
    <row r="92" spans="6:6" x14ac:dyDescent="0.25">
      <c r="F92" s="37"/>
    </row>
    <row r="93" spans="6:6" x14ac:dyDescent="0.25">
      <c r="F93" s="37"/>
    </row>
    <row r="94" spans="6:6" x14ac:dyDescent="0.25">
      <c r="F94" s="37"/>
    </row>
    <row r="95" spans="6:6" x14ac:dyDescent="0.25">
      <c r="F95" s="37"/>
    </row>
    <row r="96" spans="6:6" x14ac:dyDescent="0.25">
      <c r="F96" s="37"/>
    </row>
    <row r="97" spans="6:6" x14ac:dyDescent="0.25">
      <c r="F97" s="37"/>
    </row>
    <row r="98" spans="6:6" x14ac:dyDescent="0.25">
      <c r="F98" s="37"/>
    </row>
    <row r="99" spans="6:6" x14ac:dyDescent="0.25">
      <c r="F99" s="37"/>
    </row>
    <row r="100" spans="6:6" x14ac:dyDescent="0.25">
      <c r="F100" s="37"/>
    </row>
    <row r="101" spans="6:6" x14ac:dyDescent="0.25">
      <c r="F101" s="37"/>
    </row>
    <row r="102" spans="6:6" x14ac:dyDescent="0.25">
      <c r="F102" s="37"/>
    </row>
    <row r="103" spans="6:6" x14ac:dyDescent="0.25">
      <c r="F103" s="37"/>
    </row>
    <row r="104" spans="6:6" x14ac:dyDescent="0.25">
      <c r="F104" s="37"/>
    </row>
    <row r="105" spans="6:6" x14ac:dyDescent="0.25">
      <c r="F105" s="37"/>
    </row>
    <row r="106" spans="6:6" x14ac:dyDescent="0.25">
      <c r="F106" s="37"/>
    </row>
    <row r="107" spans="6:6" x14ac:dyDescent="0.25">
      <c r="F107" s="37"/>
    </row>
    <row r="108" spans="6:6" x14ac:dyDescent="0.25">
      <c r="F108" s="37"/>
    </row>
    <row r="109" spans="6:6" x14ac:dyDescent="0.25">
      <c r="F109" s="37"/>
    </row>
    <row r="110" spans="6:6" x14ac:dyDescent="0.25">
      <c r="F110" s="37"/>
    </row>
    <row r="111" spans="6:6" x14ac:dyDescent="0.25">
      <c r="F111" s="37"/>
    </row>
    <row r="112" spans="6:6" x14ac:dyDescent="0.25">
      <c r="F112" s="37"/>
    </row>
    <row r="113" spans="6:6" x14ac:dyDescent="0.25">
      <c r="F113" s="37"/>
    </row>
    <row r="114" spans="6:6" x14ac:dyDescent="0.25">
      <c r="F114" s="37"/>
    </row>
    <row r="115" spans="6:6" x14ac:dyDescent="0.25">
      <c r="F115" s="37"/>
    </row>
    <row r="116" spans="6:6" x14ac:dyDescent="0.25">
      <c r="F116" s="37"/>
    </row>
    <row r="117" spans="6:6" x14ac:dyDescent="0.25">
      <c r="F117" s="37"/>
    </row>
    <row r="118" spans="6:6" x14ac:dyDescent="0.25">
      <c r="F118" s="37"/>
    </row>
    <row r="119" spans="6:6" x14ac:dyDescent="0.25">
      <c r="F119" s="37"/>
    </row>
    <row r="120" spans="6:6" x14ac:dyDescent="0.25">
      <c r="F120" s="37"/>
    </row>
    <row r="121" spans="6:6" x14ac:dyDescent="0.25">
      <c r="F121" s="37"/>
    </row>
    <row r="122" spans="6:6" x14ac:dyDescent="0.25">
      <c r="F122" s="37"/>
    </row>
    <row r="123" spans="6:6" x14ac:dyDescent="0.25">
      <c r="F123" s="37"/>
    </row>
    <row r="124" spans="6:6" x14ac:dyDescent="0.25">
      <c r="F124" s="37"/>
    </row>
    <row r="125" spans="6:6" x14ac:dyDescent="0.25">
      <c r="F125" s="37"/>
    </row>
    <row r="126" spans="6:6" x14ac:dyDescent="0.25">
      <c r="F126" s="37"/>
    </row>
    <row r="127" spans="6:6" x14ac:dyDescent="0.25">
      <c r="F127" s="37"/>
    </row>
    <row r="128" spans="6:6" x14ac:dyDescent="0.25">
      <c r="F128" s="37"/>
    </row>
    <row r="129" spans="6:6" x14ac:dyDescent="0.25">
      <c r="F129" s="37"/>
    </row>
    <row r="130" spans="6:6" x14ac:dyDescent="0.25">
      <c r="F130" s="37"/>
    </row>
    <row r="131" spans="6:6" x14ac:dyDescent="0.25">
      <c r="F131" s="37"/>
    </row>
    <row r="132" spans="6:6" x14ac:dyDescent="0.25">
      <c r="F132" s="37"/>
    </row>
    <row r="133" spans="6:6" x14ac:dyDescent="0.25">
      <c r="F133" s="37"/>
    </row>
    <row r="134" spans="6:6" x14ac:dyDescent="0.25">
      <c r="F134" s="37"/>
    </row>
    <row r="135" spans="6:6" x14ac:dyDescent="0.25">
      <c r="F135" s="37"/>
    </row>
    <row r="136" spans="6:6" x14ac:dyDescent="0.25">
      <c r="F136" s="37"/>
    </row>
    <row r="137" spans="6:6" x14ac:dyDescent="0.25">
      <c r="F137" s="37"/>
    </row>
    <row r="138" spans="6:6" x14ac:dyDescent="0.25">
      <c r="F138" s="37"/>
    </row>
    <row r="139" spans="6:6" x14ac:dyDescent="0.25">
      <c r="F139" s="37"/>
    </row>
    <row r="140" spans="6:6" x14ac:dyDescent="0.25">
      <c r="F140" s="37"/>
    </row>
    <row r="141" spans="6:6" x14ac:dyDescent="0.25">
      <c r="F141" s="37"/>
    </row>
    <row r="142" spans="6:6" x14ac:dyDescent="0.25">
      <c r="F142" s="37"/>
    </row>
    <row r="143" spans="6:6" x14ac:dyDescent="0.25">
      <c r="F143" s="37"/>
    </row>
    <row r="144" spans="6:6" x14ac:dyDescent="0.25">
      <c r="F144" s="37"/>
    </row>
    <row r="145" spans="6:6" x14ac:dyDescent="0.25">
      <c r="F145" s="37"/>
    </row>
    <row r="146" spans="6:6" x14ac:dyDescent="0.25">
      <c r="F146" s="37"/>
    </row>
    <row r="147" spans="6:6" x14ac:dyDescent="0.25">
      <c r="F147" s="37"/>
    </row>
    <row r="148" spans="6:6" x14ac:dyDescent="0.25">
      <c r="F148" s="37"/>
    </row>
    <row r="149" spans="6:6" x14ac:dyDescent="0.25">
      <c r="F149" s="37"/>
    </row>
    <row r="150" spans="6:6" x14ac:dyDescent="0.25">
      <c r="F150" s="37"/>
    </row>
    <row r="151" spans="6:6" x14ac:dyDescent="0.25">
      <c r="F151" s="37"/>
    </row>
    <row r="152" spans="6:6" x14ac:dyDescent="0.25">
      <c r="F152" s="37"/>
    </row>
    <row r="153" spans="6:6" x14ac:dyDescent="0.25">
      <c r="F153" s="37"/>
    </row>
    <row r="154" spans="6:6" x14ac:dyDescent="0.25">
      <c r="F154" s="37"/>
    </row>
    <row r="155" spans="6:6" x14ac:dyDescent="0.25">
      <c r="F155" s="37"/>
    </row>
    <row r="156" spans="6:6" x14ac:dyDescent="0.25">
      <c r="F156" s="37"/>
    </row>
    <row r="157" spans="6:6" x14ac:dyDescent="0.25">
      <c r="F157" s="37"/>
    </row>
    <row r="158" spans="6:6" x14ac:dyDescent="0.25">
      <c r="F158" s="37"/>
    </row>
    <row r="159" spans="6:6" x14ac:dyDescent="0.25">
      <c r="F159" s="37"/>
    </row>
    <row r="160" spans="6:6" x14ac:dyDescent="0.25">
      <c r="F160" s="37"/>
    </row>
    <row r="161" spans="6:6" x14ac:dyDescent="0.25">
      <c r="F161" s="37"/>
    </row>
    <row r="162" spans="6:6" x14ac:dyDescent="0.25">
      <c r="F162" s="37"/>
    </row>
    <row r="163" spans="6:6" x14ac:dyDescent="0.25">
      <c r="F163" s="37"/>
    </row>
  </sheetData>
  <mergeCells count="7">
    <mergeCell ref="A1:L1"/>
    <mergeCell ref="K75:L75"/>
    <mergeCell ref="A3:L3"/>
    <mergeCell ref="A8:L8"/>
    <mergeCell ref="A24:L24"/>
    <mergeCell ref="A58:L58"/>
    <mergeCell ref="A42:L42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Maykon</dc:creator>
  <cp:lastModifiedBy>Maykon</cp:lastModifiedBy>
  <cp:lastPrinted>2019-03-01T14:09:06Z</cp:lastPrinted>
  <dcterms:created xsi:type="dcterms:W3CDTF">2018-11-12T16:58:45Z</dcterms:created>
  <dcterms:modified xsi:type="dcterms:W3CDTF">2019-03-01T19:35:21Z</dcterms:modified>
</cp:coreProperties>
</file>